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.MUJER\Desktop\POA 2019 MMUJER MODIFICADO\"/>
    </mc:Choice>
  </mc:AlternateContent>
  <bookViews>
    <workbookView xWindow="0" yWindow="0" windowWidth="20490" windowHeight="7755" tabRatio="793"/>
  </bookViews>
  <sheets>
    <sheet name="DIRECCION DE EDUCACION 2019" sheetId="1" r:id="rId1"/>
    <sheet name="Hoja3" sheetId="11" r:id="rId2"/>
    <sheet name="modificado" sheetId="10" r:id="rId3"/>
    <sheet name="Hoja1" sheetId="9" r:id="rId4"/>
    <sheet name="Empleados fijos" sheetId="8" r:id="rId5"/>
    <sheet name="Posiciones pendientes " sheetId="2" r:id="rId6"/>
    <sheet name="Viaticos y cumbustible 2018" sheetId="3" r:id="rId7"/>
    <sheet name="F-3 BIENES DE CONSUMO" sheetId="7" r:id="rId8"/>
  </sheets>
  <definedNames>
    <definedName name="_xlnm._FilterDatabase" localSheetId="0" hidden="1">'DIRECCION DE EDUCACION 2019'!$A$16:$Q$149</definedName>
    <definedName name="_xlnm.Print_Area" localSheetId="0">'DIRECCION DE EDUCACION 2019'!$A$1:$Q$311</definedName>
    <definedName name="_xlnm.Print_Area" localSheetId="7">'F-3 BIENES DE CONSUMO'!$A$1:$F$168</definedName>
    <definedName name="CONSOLIDADO">#REF!</definedName>
    <definedName name="DACRF">#REF!</definedName>
    <definedName name="DAD">#REF!</definedName>
    <definedName name="DAF">#REF!</definedName>
    <definedName name="despacho">#REF!</definedName>
    <definedName name="DJ">#REF!</definedName>
    <definedName name="DNYCTI">#REF!</definedName>
    <definedName name="DPYEF">#REF!</definedName>
    <definedName name="DTI">#REF!</definedName>
    <definedName name="fre">#REF!</definedName>
    <definedName name="GG">#REF!</definedName>
    <definedName name="HGJH">#REF!</definedName>
    <definedName name="i">#REF!</definedName>
    <definedName name="MH">#REF!</definedName>
    <definedName name="OAI">#REF!</definedName>
    <definedName name="PLANYDES">#REF!</definedName>
    <definedName name="pre">#REF!</definedName>
    <definedName name="RELPUB">#REF!</definedName>
    <definedName name="ROSA">#REF!</definedName>
    <definedName name="RRHH">#REF!</definedName>
    <definedName name="RRHH1">#REF!</definedName>
    <definedName name="_xlnm.Print_Titles" localSheetId="0">'DIRECCION DE EDUCACION 2019'!$1:$16</definedName>
  </definedNames>
  <calcPr calcId="152511"/>
  <fileRecoveryPr autoRecover="0"/>
</workbook>
</file>

<file path=xl/calcChain.xml><?xml version="1.0" encoding="utf-8"?>
<calcChain xmlns="http://schemas.openxmlformats.org/spreadsheetml/2006/main">
  <c r="F147" i="1" l="1"/>
  <c r="E147" i="1"/>
  <c r="D147" i="1"/>
  <c r="B168" i="1" l="1"/>
  <c r="F168" i="1"/>
  <c r="F166" i="1" l="1"/>
  <c r="F167" i="1"/>
  <c r="F165" i="1"/>
  <c r="F164" i="1"/>
  <c r="F163" i="1"/>
  <c r="F162" i="1"/>
  <c r="F100" i="1" l="1"/>
  <c r="F97" i="1"/>
  <c r="F96" i="1"/>
  <c r="F93" i="1"/>
  <c r="F92" i="1"/>
  <c r="F89" i="1"/>
  <c r="F88" i="1"/>
  <c r="F38" i="1" l="1"/>
  <c r="F37" i="1"/>
  <c r="F36" i="1"/>
  <c r="F29" i="10" l="1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1" i="10"/>
  <c r="F144" i="1" l="1"/>
  <c r="F145" i="1"/>
  <c r="F117" i="1" l="1"/>
  <c r="F116" i="1"/>
  <c r="F26" i="1"/>
  <c r="B116" i="1" l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B87" i="1" s="1"/>
  <c r="F90" i="1"/>
  <c r="F91" i="1"/>
  <c r="F94" i="1"/>
  <c r="F95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B114" i="1" s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G139" i="1" s="1"/>
  <c r="F140" i="1"/>
  <c r="F141" i="1"/>
  <c r="F142" i="1"/>
  <c r="F143" i="1"/>
  <c r="F148" i="1"/>
  <c r="B144" i="1" s="1"/>
  <c r="F149" i="1"/>
  <c r="B149" i="1" s="1"/>
  <c r="F150" i="1"/>
  <c r="F151" i="1"/>
  <c r="F152" i="1"/>
  <c r="F153" i="1"/>
  <c r="F154" i="1"/>
  <c r="F155" i="1"/>
  <c r="F156" i="1"/>
  <c r="F157" i="1"/>
  <c r="F158" i="1"/>
  <c r="B158" i="1" s="1"/>
  <c r="F159" i="1"/>
  <c r="F160" i="1"/>
  <c r="F161" i="1"/>
  <c r="B161" i="1" s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53" i="1"/>
  <c r="B153" i="1" l="1"/>
  <c r="B103" i="1"/>
  <c r="B140" i="1"/>
  <c r="B99" i="1"/>
  <c r="B95" i="1"/>
  <c r="B91" i="1"/>
  <c r="B150" i="1"/>
  <c r="B134" i="1"/>
  <c r="B118" i="1"/>
  <c r="B110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B309" i="1" l="1"/>
  <c r="F18" i="1"/>
  <c r="F19" i="1"/>
  <c r="F20" i="1"/>
  <c r="F21" i="1"/>
  <c r="F22" i="1"/>
  <c r="F23" i="1"/>
  <c r="F24" i="1"/>
  <c r="F25" i="1"/>
  <c r="H25" i="1" s="1"/>
  <c r="F27" i="1"/>
  <c r="B27" i="1" s="1"/>
  <c r="F28" i="1"/>
  <c r="F29" i="1"/>
  <c r="F31" i="1"/>
  <c r="F33" i="1"/>
  <c r="F34" i="1"/>
  <c r="F35" i="1"/>
  <c r="F40" i="1"/>
  <c r="F41" i="1"/>
  <c r="F42" i="1"/>
  <c r="F43" i="1"/>
  <c r="B40" i="1" l="1"/>
  <c r="G40" i="1"/>
  <c r="B33" i="1"/>
  <c r="I24" i="1"/>
  <c r="H24" i="1"/>
  <c r="B24" i="1"/>
  <c r="B17" i="1"/>
  <c r="B28" i="1"/>
  <c r="F61" i="8"/>
  <c r="E53" i="8"/>
  <c r="F24" i="3" l="1"/>
  <c r="F9" i="3"/>
  <c r="F8" i="3"/>
  <c r="F7" i="3"/>
  <c r="F6" i="3"/>
  <c r="F5" i="3"/>
  <c r="F4" i="3"/>
  <c r="H80" i="7"/>
</calcChain>
</file>

<file path=xl/comments1.xml><?xml version="1.0" encoding="utf-8"?>
<comments xmlns="http://schemas.openxmlformats.org/spreadsheetml/2006/main">
  <authors>
    <author>angelina.guillen</author>
  </authors>
  <commentList>
    <comment ref="C90" authorId="0" shapeId="0">
      <text>
        <r>
          <rPr>
            <b/>
            <sz val="8"/>
            <color indexed="81"/>
            <rFont val="Tahoma"/>
            <family val="2"/>
          </rPr>
          <t>angelina.guillen: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<sst xmlns="http://schemas.openxmlformats.org/spreadsheetml/2006/main" count="1171" uniqueCount="431">
  <si>
    <t xml:space="preserve">Producto y sus  Atributos </t>
  </si>
  <si>
    <t>Producto</t>
  </si>
  <si>
    <t xml:space="preserve">Unidad de Medida </t>
  </si>
  <si>
    <t xml:space="preserve">Medio de Verificación </t>
  </si>
  <si>
    <t xml:space="preserve">Línea Base </t>
  </si>
  <si>
    <t>Meta Total</t>
  </si>
  <si>
    <t>Meta por trimestre</t>
  </si>
  <si>
    <t>Ene-Mar</t>
  </si>
  <si>
    <t>Abr-Jun</t>
  </si>
  <si>
    <t>Jul-Sept</t>
  </si>
  <si>
    <t>Oct-Dic</t>
  </si>
  <si>
    <t>Presupuesto</t>
  </si>
  <si>
    <t>Riesgo(s)</t>
  </si>
  <si>
    <t>Unidad Ejecutora:</t>
  </si>
  <si>
    <t xml:space="preserve">Actividades y sus  Atributos </t>
  </si>
  <si>
    <t>Actividades</t>
  </si>
  <si>
    <t>Presupuesto por Actividad</t>
  </si>
  <si>
    <t>Insumos</t>
  </si>
  <si>
    <t>Cantidad</t>
  </si>
  <si>
    <t>Costo Unitario (RD$)</t>
  </si>
  <si>
    <t>Monto (RD$)</t>
  </si>
  <si>
    <t xml:space="preserve">Fuente de Financiamiento </t>
  </si>
  <si>
    <t>Prog.</t>
  </si>
  <si>
    <t>Act.</t>
  </si>
  <si>
    <t>Objeto</t>
  </si>
  <si>
    <t>Cuenta</t>
  </si>
  <si>
    <t>Subcta.</t>
  </si>
  <si>
    <t>Auxiliar</t>
  </si>
  <si>
    <t>Descripción de Producto</t>
  </si>
  <si>
    <t xml:space="preserve">Est. Programática </t>
  </si>
  <si>
    <t xml:space="preserve">MINISTERIO DE LA MUJER </t>
  </si>
  <si>
    <t>Objetivo General : END 2010  2030</t>
  </si>
  <si>
    <t>Eje Estratégico: END 2010  2030</t>
  </si>
  <si>
    <t>Eje Estratégico: PEI 2016  2020</t>
  </si>
  <si>
    <t>Inversión/Trimestre (RD $)</t>
  </si>
  <si>
    <t>Jul-Sep</t>
  </si>
  <si>
    <t xml:space="preserve">Identificación </t>
  </si>
  <si>
    <t>Areas</t>
  </si>
  <si>
    <t>Cargos</t>
  </si>
  <si>
    <t>Sueldos</t>
  </si>
  <si>
    <t>Carga Anual</t>
  </si>
  <si>
    <t xml:space="preserve">Carga Mensual </t>
  </si>
  <si>
    <t>CARGO</t>
  </si>
  <si>
    <t>MINISTERIO DE LA MUJER</t>
  </si>
  <si>
    <t>TABLA DE CALCULO DE VIATICOS</t>
  </si>
  <si>
    <t>DESAYUNO</t>
  </si>
  <si>
    <t>ALMUERZO</t>
  </si>
  <si>
    <t>CENA</t>
  </si>
  <si>
    <t>ALOJAMIENTO</t>
  </si>
  <si>
    <t>TOTAL</t>
  </si>
  <si>
    <t>MINISTROS/AS</t>
  </si>
  <si>
    <t>VICEMINISTROS/AS</t>
  </si>
  <si>
    <t>DIRECTORES</t>
  </si>
  <si>
    <t>ENCARGADOS</t>
  </si>
  <si>
    <t>TECNICOS</t>
  </si>
  <si>
    <t>OTROS - CHOFERES</t>
  </si>
  <si>
    <t>DESCRIPCION</t>
  </si>
  <si>
    <t>CRITERIO</t>
  </si>
  <si>
    <t>ALOJAMIENTO / DORMITORIO</t>
  </si>
  <si>
    <t>SALIDA ANTES O APARTIR DE LAS 7 AM</t>
  </si>
  <si>
    <t>ACTIVIDAD PROGRAMADA CON RETORNO DESDEPUES DE LAS 12 PM</t>
  </si>
  <si>
    <t>RETORNO CON LLEGADA A PARTIR DE LAS 7 PM</t>
  </si>
  <si>
    <t>CUANDO TIENE QUE PASAR LA NOCHE EN EL LUGAR DEL VIAJE</t>
  </si>
  <si>
    <t>TABLA DE DISTRIBUCION</t>
  </si>
  <si>
    <t>gasoil premium</t>
  </si>
  <si>
    <t>Precio</t>
  </si>
  <si>
    <t>galones</t>
  </si>
  <si>
    <t>RECORRIDO COMBUSTIBLE VIAJES OPM, OMM, CASAS DE ACOGIDA Y CENTROS</t>
  </si>
  <si>
    <t>CANTIDAD</t>
  </si>
  <si>
    <t>52 OFICINAS</t>
  </si>
  <si>
    <t>SUB TOTAL</t>
  </si>
  <si>
    <t>CUATRIMESTRES</t>
  </si>
  <si>
    <t>Sub Total</t>
  </si>
  <si>
    <t>Cuatrimestre</t>
  </si>
  <si>
    <t>Resaltados los Indispensables desde el 22/08/2016 donde se realizo el levantamiento y fue integrado en la estructura nueva.</t>
  </si>
  <si>
    <t>Objetivos Estratégicos : PEI 2015  2020</t>
  </si>
  <si>
    <t xml:space="preserve">Bienes de Consumo y uso </t>
  </si>
  <si>
    <t>Unidad de Medida</t>
  </si>
  <si>
    <t>Precio 2019
Unitario</t>
  </si>
  <si>
    <t>Total Añual 
por Articulo</t>
  </si>
  <si>
    <t>Nombre</t>
  </si>
  <si>
    <t>DEPARTAMENTO</t>
  </si>
  <si>
    <t>Cargo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</si>
  <si>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</si>
  <si>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</si>
  <si>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</si>
  <si>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</si>
  <si>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</si>
  <si>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</si>
  <si>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</si>
  <si>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</si>
  <si>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</si>
  <si>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Total Desc. Neto</t>
  </si>
  <si>
    <t>Subtotal</t>
  </si>
  <si>
    <t>APARTIR DE AGOSTO 2018</t>
  </si>
  <si>
    <t>APARTIR DE AGOSTO 2018 ANUAL</t>
  </si>
  <si>
    <t>Tipo de vehículo.</t>
  </si>
  <si>
    <t>Automovil, Jeepeta, Camioneta</t>
  </si>
  <si>
    <t>Minibús, Macrobús.</t>
  </si>
  <si>
    <t>Camión de 2 Ejes</t>
  </si>
  <si>
    <t>Camión de 3 Ejes o más</t>
  </si>
  <si>
    <t>POA2019</t>
  </si>
  <si>
    <t xml:space="preserve">DISTRIBUCION VIAJES </t>
  </si>
  <si>
    <t>combustible (Fecha)</t>
  </si>
  <si>
    <t>Favorecer cambios en los patrones socioculturales mediante acciones sistematicas de comunicación, informacion y educacion.</t>
  </si>
  <si>
    <t xml:space="preserve">Listados de participantes </t>
  </si>
  <si>
    <t>x</t>
  </si>
  <si>
    <t>Combustible</t>
  </si>
  <si>
    <t xml:space="preserve">Pago de matriculas </t>
  </si>
  <si>
    <t>Refrigerios</t>
  </si>
  <si>
    <t>Listados de participantes e informes</t>
  </si>
  <si>
    <t>USB</t>
  </si>
  <si>
    <t>Carpetas</t>
  </si>
  <si>
    <t>Fotocopias</t>
  </si>
  <si>
    <t xml:space="preserve">Refrigerio </t>
  </si>
  <si>
    <t>Pago de Matricula</t>
  </si>
  <si>
    <t>Facilitadora</t>
  </si>
  <si>
    <t>Salón</t>
  </si>
  <si>
    <t>Laura Hernández Fondeur</t>
  </si>
  <si>
    <t>Unidades</t>
  </si>
  <si>
    <t>Rollos</t>
  </si>
  <si>
    <t>Cajas</t>
  </si>
  <si>
    <t>Mujeres y hombres sensibilizados y capacitados</t>
  </si>
  <si>
    <t>Sensibilización a la población sobre la tranversalización del enfoque de género y nuevas masculinidades</t>
  </si>
  <si>
    <t>Población sensibilizada y capacitada en igualdad de genero</t>
  </si>
  <si>
    <t>Raida Rodríguez</t>
  </si>
  <si>
    <t>Mariel Olivo Villabrille</t>
  </si>
  <si>
    <t>Esther Estevez</t>
  </si>
  <si>
    <t>Blasina Jerez</t>
  </si>
  <si>
    <t>Luz María Rodríguez</t>
  </si>
  <si>
    <t>Carlos Campillo</t>
  </si>
  <si>
    <t>Anthony Rodríguez</t>
  </si>
  <si>
    <t>Birma Gómez</t>
  </si>
  <si>
    <t>Directora</t>
  </si>
  <si>
    <t>Encargada</t>
  </si>
  <si>
    <t xml:space="preserve">Secretaria </t>
  </si>
  <si>
    <t>Asistente Administrativa</t>
  </si>
  <si>
    <t>Técnica</t>
  </si>
  <si>
    <t>Técnico</t>
  </si>
  <si>
    <t>Departamento de Formación y Capacitación</t>
  </si>
  <si>
    <t>Departamento de Proyectos Educativos</t>
  </si>
  <si>
    <t>Escuela de Igualdad</t>
  </si>
  <si>
    <t>Tutor/a</t>
  </si>
  <si>
    <t>Técnico/a</t>
  </si>
  <si>
    <t>Ciudad Mujer</t>
  </si>
  <si>
    <t>Coordinadora del Modulo MEC</t>
  </si>
  <si>
    <t>Reproducción e impresión</t>
  </si>
  <si>
    <t>Computadoras</t>
  </si>
  <si>
    <t>Refrigerio</t>
  </si>
  <si>
    <t xml:space="preserve">Pago de Matricula </t>
  </si>
  <si>
    <t>Chofer</t>
  </si>
  <si>
    <t>RD$ 17,000.00</t>
  </si>
  <si>
    <t>Viaticos Tecnica</t>
  </si>
  <si>
    <t>Viaticos Chofer</t>
  </si>
  <si>
    <t>Docentes de todos los niveles de educación capacitados y sensibilizados en enfoque de igualdad de género</t>
  </si>
  <si>
    <t>Lapiceros</t>
  </si>
  <si>
    <t>Realizar Diplomado de Masculinidades dirigidos jovenes y hombres adultos. 15 participantes. 1 Diplomado.</t>
  </si>
  <si>
    <t xml:space="preserve">Realizar charlas y talleres sobre los temas que se imparten en la DEG. Dirigidos a toda la población solicitante en todo a nivel nacional. 200 charlas. </t>
  </si>
  <si>
    <t>Viaticos Encargada</t>
  </si>
  <si>
    <t xml:space="preserve">Realizar charlas, talleres y conversatorios dirigidos a estudiantes de todas las universidades del pais sobre Amor Romantico, Masculinidades, Derechos Humanos y Diversidad, entre otros. 6 charlas. </t>
  </si>
  <si>
    <t>Realizar talleres de seguimiento a las egresadas y egresados de los diplomados anteriores con temas especificos. 3 actividades. 30 personas. 4 horas por actividad</t>
  </si>
  <si>
    <t xml:space="preserve">Inversor </t>
  </si>
  <si>
    <t>Laptops</t>
  </si>
  <si>
    <t xml:space="preserve">Bateria </t>
  </si>
  <si>
    <t>Proyector</t>
  </si>
  <si>
    <t>Nevera Ejecutiva</t>
  </si>
  <si>
    <t xml:space="preserve">Proyecto Ciudad Mujer. Modulo 4 de Educación Colectiva. </t>
  </si>
  <si>
    <t>Escritorio</t>
  </si>
  <si>
    <t xml:space="preserve">Laptops </t>
  </si>
  <si>
    <t>Teléfonos</t>
  </si>
  <si>
    <t>Archivos</t>
  </si>
  <si>
    <t>Impresora / Fotocopiadora</t>
  </si>
  <si>
    <t>Microfonos</t>
  </si>
  <si>
    <t>Pantalla</t>
  </si>
  <si>
    <r>
      <t xml:space="preserve">Realización de Talleres sobre Masculinidades con jovenes y adultos. </t>
    </r>
    <r>
      <rPr>
        <b/>
        <sz val="11"/>
        <color rgb="FFFF1919"/>
        <rFont val="Calibri"/>
        <family val="2"/>
        <scheme val="minor"/>
      </rPr>
      <t xml:space="preserve">Conjuntamente con PROFAMILIA. </t>
    </r>
  </si>
  <si>
    <t>Centro Maria Teresa Quidiello</t>
  </si>
  <si>
    <t>Sillones giratorios</t>
  </si>
  <si>
    <t>Mesas de manicuras</t>
  </si>
  <si>
    <t>Aire acondicionado de 3 toneladas.</t>
  </si>
  <si>
    <t>Hornillas de tres aros para la estufa del área de cocina.</t>
  </si>
  <si>
    <t>B.B.Q. para el área de cocina.</t>
  </si>
  <si>
    <t>Horno de parafina.</t>
  </si>
  <si>
    <t>Camillas de masaje*</t>
  </si>
  <si>
    <t>Estetoscopio</t>
  </si>
  <si>
    <t>Compresa caliente manuales</t>
  </si>
  <si>
    <t>Ultrasonido portátil corporal estético</t>
  </si>
  <si>
    <t>Balanza</t>
  </si>
  <si>
    <t>Tens</t>
  </si>
  <si>
    <t>Escalera  de 6 pies</t>
  </si>
  <si>
    <t>Manguera de 100 pies con su carretel</t>
  </si>
  <si>
    <t>Ultrasonido facial estético</t>
  </si>
  <si>
    <t>Mural Informativo en material de corcho</t>
  </si>
  <si>
    <t>Sacapuntas eléctricos</t>
  </si>
  <si>
    <t>Tijeras grandes</t>
  </si>
  <si>
    <t>Abanicos de pared</t>
  </si>
  <si>
    <t>Juegos de bandejas de escritorio</t>
  </si>
  <si>
    <t>Extintores de fuego grande</t>
  </si>
  <si>
    <t>Teléfonos inalámbricos para el área de oficina</t>
  </si>
  <si>
    <t>Caja de termómetro</t>
  </si>
  <si>
    <t xml:space="preserve"> Murales</t>
  </si>
  <si>
    <t>Blowers babyliss o taiffionic para las áreas de Belleza</t>
  </si>
  <si>
    <t>Secadores de uñas acrílicas</t>
  </si>
  <si>
    <t>Abanicos de pared KDK</t>
  </si>
  <si>
    <t>Abanicos de KDK de techo</t>
  </si>
  <si>
    <t>Secadores de uñas en gel</t>
  </si>
  <si>
    <t>Hornos de cera</t>
  </si>
  <si>
    <t>Cepillos de blower</t>
  </si>
  <si>
    <t>Taladros marca Makita.*</t>
  </si>
  <si>
    <t>Caladoras marca Makita.*</t>
  </si>
  <si>
    <t>Grapadoras neumáticas marca Fabre 7/10</t>
  </si>
  <si>
    <t>Abanicos industriales</t>
  </si>
  <si>
    <t>Martillo Truper</t>
  </si>
  <si>
    <t>Manguera para compresor Trumper</t>
  </si>
  <si>
    <t>Prensas G.</t>
  </si>
  <si>
    <t>Zizaya.</t>
  </si>
  <si>
    <t>Juego de destornilladores.</t>
  </si>
  <si>
    <t>UPS</t>
  </si>
  <si>
    <t>Calculadoras científicas</t>
  </si>
  <si>
    <t>Sumadoras grandes</t>
  </si>
  <si>
    <t>Sacos detergentes</t>
  </si>
  <si>
    <t>Galones de cloro</t>
  </si>
  <si>
    <t>Galones de mistolín</t>
  </si>
  <si>
    <t>Galones de jabón de mano</t>
  </si>
  <si>
    <t>Suapers</t>
  </si>
  <si>
    <t>Escobas</t>
  </si>
  <si>
    <t>Libras de azúcar crema</t>
  </si>
  <si>
    <t>Libras de café</t>
  </si>
  <si>
    <t>Fardo de papel toalla</t>
  </si>
  <si>
    <t>Docena de papel toalla para limpieza</t>
  </si>
  <si>
    <t>Cubo plástico de limpieza</t>
  </si>
  <si>
    <t>Fardo de servilletas</t>
  </si>
  <si>
    <t>Unidades de jabón de fregar en pasta</t>
  </si>
  <si>
    <t>Docenas de  post-it 3x3</t>
  </si>
  <si>
    <t>Cajas de lapicero azul bip o paper mate.</t>
  </si>
  <si>
    <t>resma de papel  8 ½  x11.1</t>
  </si>
  <si>
    <t>crayones azules para pizarra blanca.</t>
  </si>
  <si>
    <t>crayones negros para pizarra blanca.</t>
  </si>
  <si>
    <t>crayones verde para pizarra blanca.</t>
  </si>
  <si>
    <t>crayones permanentes azul, rojo y verde</t>
  </si>
  <si>
    <t>crayones permanentes negros</t>
  </si>
  <si>
    <t>cajas de lápices de carbón.</t>
  </si>
  <si>
    <t>cajas de gomas de oficina.</t>
  </si>
  <si>
    <t>cajas de clip grandes.</t>
  </si>
  <si>
    <t>cajas de clips medianos.</t>
  </si>
  <si>
    <t>cajas de grapas 26/06</t>
  </si>
  <si>
    <t>rollos de Cinta pegante fina.</t>
  </si>
  <si>
    <t>rollos de Cinta pegante gruesa</t>
  </si>
  <si>
    <t>cajas de sobre manila.</t>
  </si>
  <si>
    <t>caja de folder.</t>
  </si>
  <si>
    <t>rollos de Cinta doble cara.</t>
  </si>
  <si>
    <t>docenas de libretas rayadas grandes.</t>
  </si>
  <si>
    <t>docenas de libretas rayas pequeñas.</t>
  </si>
  <si>
    <t>uhu grandes</t>
  </si>
  <si>
    <t>Tóner HP LASERJET M1212NF mfp,  modelo 85A.</t>
  </si>
  <si>
    <t>Tóner LaserJet 400 HP 80 A.</t>
  </si>
  <si>
    <t>pizarras blancas 8x4.</t>
  </si>
  <si>
    <t>Garrafones de shampoo.</t>
  </si>
  <si>
    <t>Docenas Yanet capilar.</t>
  </si>
  <si>
    <t xml:space="preserve"> Gotas de brillo.</t>
  </si>
  <si>
    <t xml:space="preserve"> Docenas de crema de mano.</t>
  </si>
  <si>
    <t>Docenas de tratamientos de plancha.</t>
  </si>
  <si>
    <t>Docenas de peine de cola.</t>
  </si>
  <si>
    <t xml:space="preserve"> Docenas de cepillo de Uñas.</t>
  </si>
  <si>
    <t xml:space="preserve"> Rollo de algodón.</t>
  </si>
  <si>
    <t xml:space="preserve"> Docenas de gasa.</t>
  </si>
  <si>
    <t>Galones de peróxido de 10.</t>
  </si>
  <si>
    <t xml:space="preserve"> Galones de peróxido de 20.</t>
  </si>
  <si>
    <t>Galones de peróxido de 30.</t>
  </si>
  <si>
    <t>Galones de peróxido de 40.</t>
  </si>
  <si>
    <t>Galones de acetona.</t>
  </si>
  <si>
    <t>Tarros de descolorantes.</t>
  </si>
  <si>
    <t xml:space="preserve"> Tintes extra claro diez de cada uno.</t>
  </si>
  <si>
    <t xml:space="preserve"> Mangas pasteleras y sus diferentes boquillas.</t>
  </si>
  <si>
    <t>Moldes de ½ libra.</t>
  </si>
  <si>
    <t xml:space="preserve"> Moldes de 1 libra.</t>
  </si>
  <si>
    <t xml:space="preserve"> Juegos de taza medidora de líquido.</t>
  </si>
  <si>
    <t>Juegos de taza medidora de sólido.</t>
  </si>
  <si>
    <t>Cuchara de madera.</t>
  </si>
  <si>
    <t>Garrafones de neutralizante.</t>
  </si>
  <si>
    <t xml:space="preserve">Galones de alcohol. </t>
  </si>
  <si>
    <t>Litro de neutralizante HP.</t>
  </si>
  <si>
    <t>Lebrillo de metal o acero inoxidable.</t>
  </si>
  <si>
    <t>Espátula de metal para decorar.</t>
  </si>
  <si>
    <t>Espátula de gomas pequeñas.</t>
  </si>
  <si>
    <t>Garrafones de emergencia de aguacate.</t>
  </si>
  <si>
    <t>Garrafones de tratamiento de Silicón.</t>
  </si>
  <si>
    <t>Garrafones de tratamiento de Bambú.</t>
  </si>
  <si>
    <t>Viaticos Técnica</t>
  </si>
  <si>
    <t>Esfignomanómetro</t>
  </si>
  <si>
    <t>Hornos de parafina para el áreas de Belleza</t>
  </si>
  <si>
    <t>Hornos de depilación con cera para las áreas de Belleza</t>
  </si>
  <si>
    <t>Computadoras completas</t>
  </si>
  <si>
    <t>Mesas de computadoras</t>
  </si>
  <si>
    <t>crayones rojos para pizarra blanca.</t>
  </si>
  <si>
    <t xml:space="preserve">Refrigerios </t>
  </si>
  <si>
    <t>Almuerzo</t>
  </si>
  <si>
    <t xml:space="preserve">Almuerzo </t>
  </si>
  <si>
    <t>Empleado Fijo</t>
  </si>
  <si>
    <t xml:space="preserve"> </t>
  </si>
  <si>
    <t>Docentes capacitados y sensibilizados</t>
  </si>
  <si>
    <t xml:space="preserve"> Freezer</t>
  </si>
  <si>
    <t xml:space="preserve"> Espátula Alisadora</t>
  </si>
  <si>
    <t>Espátula rizadora de silicón</t>
  </si>
  <si>
    <t>Galones de aceites para masaje</t>
  </si>
  <si>
    <t xml:space="preserve"> Libra de parafina estética</t>
  </si>
  <si>
    <t xml:space="preserve"> Libra de barro estético</t>
  </si>
  <si>
    <t>Tarro de exfoliantes</t>
  </si>
  <si>
    <t>Galones de venda fría</t>
  </si>
  <si>
    <t xml:space="preserve"> Caja de tela de Milán</t>
  </si>
  <si>
    <t>Botiquín de primeros auxilios</t>
  </si>
  <si>
    <t>Juegos de pinzas de servir</t>
  </si>
  <si>
    <t xml:space="preserve"> Juegos de cuchillo de cortes</t>
  </si>
  <si>
    <t>Microhondas</t>
  </si>
  <si>
    <t>Camillas de masaje</t>
  </si>
  <si>
    <t>Escalera de 6 pies</t>
  </si>
  <si>
    <t>libretas rayadas grandes.</t>
  </si>
  <si>
    <t>libretas rayas pequeñas.</t>
  </si>
  <si>
    <t>Toner para impresora Laser Jet CP1025nw color</t>
  </si>
  <si>
    <t>Toner para impresora Laser Jet P1102w</t>
  </si>
  <si>
    <t>Toner para impresora HP Laser Jet P2015</t>
  </si>
  <si>
    <t>Toner para impresora Image CLASS M F 216n</t>
  </si>
  <si>
    <t xml:space="preserve">Crayola </t>
  </si>
  <si>
    <t>Marcadores punta fina</t>
  </si>
  <si>
    <t>Marcadores punta gruesa</t>
  </si>
  <si>
    <t>Papel Kraft (papel periódico tamaño A3)</t>
  </si>
  <si>
    <t>Papel de construcción</t>
  </si>
  <si>
    <t>Papel bond blanco</t>
  </si>
  <si>
    <t xml:space="preserve">Papel bond de colores </t>
  </si>
  <si>
    <t>Papel crepe</t>
  </si>
  <si>
    <t>Foami</t>
  </si>
  <si>
    <t xml:space="preserve">Papelografo </t>
  </si>
  <si>
    <t>Cartulina de Colores</t>
  </si>
  <si>
    <t>Ega</t>
  </si>
  <si>
    <t>Masking tape</t>
  </si>
  <si>
    <t>Sacapuntas eléctrico</t>
  </si>
  <si>
    <t>Caja</t>
  </si>
  <si>
    <t>Galones</t>
  </si>
  <si>
    <t>Inodoro completo</t>
  </si>
  <si>
    <t>Resma</t>
  </si>
  <si>
    <r>
      <t>I</t>
    </r>
    <r>
      <rPr>
        <sz val="11"/>
        <color theme="1"/>
        <rFont val="Calibri"/>
        <family val="2"/>
        <scheme val="minor"/>
      </rPr>
      <t>nodoro completo</t>
    </r>
  </si>
  <si>
    <r>
      <t xml:space="preserve">Taller sobre Código Penal para las abogadas. </t>
    </r>
    <r>
      <rPr>
        <b/>
        <sz val="11"/>
        <color rgb="FFFF0000"/>
        <rFont val="Calibri"/>
        <family val="2"/>
        <scheme val="minor"/>
      </rPr>
      <t>En coordinación con Dirección de Atención y Prevención de la Violencia, Dirección de Oficinas Provinciales y Casas de Acogida. 1 taller. 4 horas.</t>
    </r>
  </si>
  <si>
    <t>papel toalla para limpieza</t>
  </si>
  <si>
    <t>lapicero azul bip o paper mate.</t>
  </si>
  <si>
    <t>Encargada de la Escuela de Igualdad</t>
  </si>
  <si>
    <t>Secretaria de la Escuela de Igualdad</t>
  </si>
  <si>
    <t>Soporte Técnologico de la Escuela de Igualdad</t>
  </si>
  <si>
    <t>Conferencista</t>
  </si>
  <si>
    <t>Alojamiento</t>
  </si>
  <si>
    <t xml:space="preserve">Bajante </t>
  </si>
  <si>
    <t>Viaticos Conferencista Principal</t>
  </si>
  <si>
    <t>Boleto Aereo (Procedencia)</t>
  </si>
  <si>
    <t>Conferencista Internacional</t>
  </si>
  <si>
    <t>Cajas de lapicero azul</t>
  </si>
  <si>
    <t>router</t>
  </si>
  <si>
    <t>Docena de Lapiceros</t>
  </si>
  <si>
    <r>
      <t>Realizar Diplomado Mujer y Política.</t>
    </r>
    <r>
      <rPr>
        <sz val="11"/>
        <color rgb="FFFF240D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 Diplomado. </t>
    </r>
    <r>
      <rPr>
        <b/>
        <sz val="11"/>
        <color rgb="FFFF240D"/>
        <rFont val="Calibri"/>
        <family val="2"/>
        <scheme val="minor"/>
      </rPr>
      <t>En coordinación con la Dirección de Intersectorial. 35 personas. 144 horas de facilitacion.</t>
    </r>
  </si>
  <si>
    <t>cartulina</t>
  </si>
  <si>
    <t>marcadores permanente</t>
  </si>
  <si>
    <t>colores crayolas</t>
  </si>
  <si>
    <t>papelografo</t>
  </si>
  <si>
    <t>post it</t>
  </si>
  <si>
    <t>resma de papel  8 ½  x11.1 colores</t>
  </si>
  <si>
    <t>ega</t>
  </si>
  <si>
    <t>resma de papel  8 ½  x11</t>
  </si>
  <si>
    <t xml:space="preserve">tijeras  </t>
  </si>
  <si>
    <t xml:space="preserve">Cinta pegante </t>
  </si>
  <si>
    <t>lapiceros</t>
  </si>
  <si>
    <t>Direccion de Educacion en Género</t>
  </si>
  <si>
    <t>Facilitador/a</t>
  </si>
  <si>
    <t xml:space="preserve">Implementar la Escuela de la Igualdad de Género, en su etapa presencial. Dirigido a las OEGDs,Direcciones de Género, empleados y público en general. 2 cursos. 35 personas. </t>
  </si>
  <si>
    <r>
      <t xml:space="preserve">Implementar talleres sobre Comunicación con Perspectiva de Género dirigido a periodistas y comunicadores. </t>
    </r>
    <r>
      <rPr>
        <b/>
        <sz val="11"/>
        <color rgb="FFFF240D"/>
        <rFont val="Calibri"/>
        <family val="2"/>
        <scheme val="minor"/>
      </rPr>
      <t xml:space="preserve"> En coordinación con la Dirección de Comunicaciones. </t>
    </r>
    <r>
      <rPr>
        <sz val="11"/>
        <rFont val="Calibri"/>
        <family val="2"/>
        <scheme val="minor"/>
      </rPr>
      <t>5 talleres. 30 participantes. 3 facilitadores</t>
    </r>
  </si>
  <si>
    <r>
      <t xml:space="preserve">Realizar un Diplomado sobre Género y Educación, dirigido a docentes. </t>
    </r>
    <r>
      <rPr>
        <sz val="11"/>
        <color rgb="FFFF0000"/>
        <rFont val="Calibri"/>
        <family val="2"/>
        <scheme val="minor"/>
      </rPr>
      <t>En coordinación con el MINERD e INAFOCAM</t>
    </r>
    <r>
      <rPr>
        <sz val="11"/>
        <color theme="1"/>
        <rFont val="Calibri"/>
        <family val="2"/>
        <scheme val="minor"/>
      </rPr>
      <t xml:space="preserve">. 1 diplomado. 15 participantes. </t>
    </r>
  </si>
  <si>
    <t>Hilda Emilia Montilla Morrobel</t>
  </si>
  <si>
    <t>Deunice Teodora Navarro Morales</t>
  </si>
  <si>
    <t>Eida Marina Bautista Made</t>
  </si>
  <si>
    <t>Conserje</t>
  </si>
  <si>
    <t>Lisset Dalina Molina Diaz</t>
  </si>
  <si>
    <t>Secretaria</t>
  </si>
  <si>
    <t>Martina Lorenzo Pozo</t>
  </si>
  <si>
    <t>Olga Ramirez Montero</t>
  </si>
  <si>
    <t>Bienvenida Montero Moreno</t>
  </si>
  <si>
    <t>Juan Ramon Campusano</t>
  </si>
  <si>
    <t>Sereno</t>
  </si>
  <si>
    <t>Samuel Alcantara</t>
  </si>
  <si>
    <t>Yudy Mejia</t>
  </si>
  <si>
    <t>Jaqueline Lemonier</t>
  </si>
  <si>
    <t>Margarita Hernandez</t>
  </si>
  <si>
    <t xml:space="preserve">Centro Zoraida Heredia Viuda Suncar </t>
  </si>
  <si>
    <t>Celita Pereyra Peguero</t>
  </si>
  <si>
    <t>Realizar talleres para docentes de Dinámicas Antidiscrimación y Coeducación. A nivel nacional. 6 regionales 2  cada regional para un total de 12 talleres. 30 personas c/u. 4 horas cada taller.</t>
  </si>
  <si>
    <r>
      <t xml:space="preserve">Realizar talleres para tecnicos -docentes sobre el Plan Nacional de Prevención, Atención y Sanción a Víctimas de Violencia de Género. </t>
    </r>
    <r>
      <rPr>
        <sz val="11"/>
        <color rgb="FFFF0000"/>
        <rFont val="Calibri"/>
        <family val="2"/>
        <scheme val="minor"/>
      </rPr>
      <t>Conjuntamente con la Dirección de de Atención y Prevención de la Violencia.</t>
    </r>
    <r>
      <rPr>
        <sz val="11"/>
        <color theme="1"/>
        <rFont val="Calibri"/>
        <family val="2"/>
        <scheme val="minor"/>
      </rPr>
      <t xml:space="preserve">  6 regionales 2  cada regional para un total de 12 talleres. 30 personas c/u. 4 horas cada taller.</t>
    </r>
  </si>
  <si>
    <t>Suape</t>
  </si>
  <si>
    <t>Microondas</t>
  </si>
  <si>
    <t>Material gastable</t>
  </si>
  <si>
    <t>Impresion material didactico</t>
  </si>
  <si>
    <t>Facilitacion</t>
  </si>
  <si>
    <r>
      <t xml:space="preserve">Revisión y actualización de la cartilla de las 60 horas de labor social, para ser implementada en este año escolar 2019. </t>
    </r>
    <r>
      <rPr>
        <b/>
        <sz val="11"/>
        <color rgb="FFFF0000"/>
        <rFont val="Calibri"/>
        <family val="2"/>
        <scheme val="minor"/>
      </rPr>
      <t>Conjuntamente con MINERD y UNFPA.</t>
    </r>
  </si>
  <si>
    <r>
      <t xml:space="preserve">Relanzamiento de la cartilla de las 60 horas actualizada. 100 personas. </t>
    </r>
    <r>
      <rPr>
        <b/>
        <sz val="11"/>
        <color rgb="FFFF0000"/>
        <rFont val="Calibri"/>
        <family val="2"/>
        <scheme val="minor"/>
      </rPr>
      <t>Conjuntamente con MINERD y UNFPA.</t>
    </r>
  </si>
  <si>
    <t>Fondo General</t>
  </si>
  <si>
    <t>Centro Maria Teresa Quidiello (Total Materiales y Equipo para funcionamiento del Centro de Capacitación</t>
  </si>
  <si>
    <t>Libretas</t>
  </si>
  <si>
    <t xml:space="preserve"> Lapiceros</t>
  </si>
  <si>
    <t>Impresos</t>
  </si>
  <si>
    <t xml:space="preserve"> Implementacion y ejecucion escuela virtual (Creacion de cursos, esquematizacion de Cursos, grabaciones de videos y audios, , edicion, presentaciones, galeria de imágenes)</t>
  </si>
  <si>
    <t>Contratacion Sercio Tecnico Especializado</t>
  </si>
  <si>
    <t>Encuentros con Instituciones de Educación Superior, Tecnicas y Escuelas Especialidas   para asistir tecnicamente en la incorporación de Perspectiva de Genero en sus Curriculas.</t>
  </si>
  <si>
    <t>Refrigerio y Amuerzo</t>
  </si>
  <si>
    <r>
      <t xml:space="preserve">Taller de Técnicas de Intervención Psicológica para las psicólogas. </t>
    </r>
    <r>
      <rPr>
        <b/>
        <sz val="11"/>
        <color theme="1"/>
        <rFont val="Calibri"/>
        <family val="2"/>
        <scheme val="minor"/>
      </rPr>
      <t>En coordinación con Dirección de Atención y Prevención de la Violencia, Dirección de Oficinas Provinciales y Casas de Acogida. 2 taller. 4 horas. 30 personas por taller</t>
    </r>
  </si>
  <si>
    <r>
      <t xml:space="preserve">Talleres en Técnicas de Litigación (Prueba en el Proceso Penal y Técnicas de Interrogatorio). </t>
    </r>
    <r>
      <rPr>
        <b/>
        <sz val="11"/>
        <color theme="1"/>
        <rFont val="Calibri"/>
        <family val="2"/>
        <scheme val="minor"/>
      </rPr>
      <t>En coordinación con Dirección de Atención y Prevención de la Violencia, Dirección de Oficinas Provinciales y Casas de Acogida. 1 taller.  4 horas.</t>
    </r>
  </si>
  <si>
    <r>
      <t xml:space="preserve">Realización de Talleres Regionales con la Ruta Crítica. 3 talleres. 30 personas. </t>
    </r>
    <r>
      <rPr>
        <b/>
        <sz val="11"/>
        <color theme="1"/>
        <rFont val="Calibri"/>
        <family val="2"/>
        <scheme val="minor"/>
      </rPr>
      <t xml:space="preserve">En coordinación con la Dirección de Atención y Prevención de la Violencia. </t>
    </r>
  </si>
  <si>
    <t>Formacion de clubes escolares para niñas y adolescentes a traves de capacitaciones sobre género, matematicas y TICs.  4 clubes. 20 niñas por club (escuela). 12 talleres.( en coordinación con el MINERD)</t>
  </si>
  <si>
    <t>Total Materiales</t>
  </si>
  <si>
    <r>
      <t>Capacitación a psicólogas en la formación de grupos de apoyo a mujeres afectadas por Violencia Intrafamiliar. 3 capacitaciones de 1 semana.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En coordinación con la Dirección de Atención y Prevención de la Violencia.</t>
    </r>
  </si>
  <si>
    <r>
      <t xml:space="preserve">Realizar un Diplomado sobre el Plan Nacional de Capacitación, </t>
    </r>
    <r>
      <rPr>
        <b/>
        <sz val="11"/>
        <color theme="1"/>
        <rFont val="Calibri"/>
        <family val="2"/>
        <scheme val="minor"/>
      </rPr>
      <t>en coordinación con UNFPA.</t>
    </r>
    <r>
      <rPr>
        <sz val="11"/>
        <color theme="1"/>
        <rFont val="Calibri"/>
        <family val="2"/>
        <scheme val="minor"/>
      </rPr>
      <t xml:space="preserve"> 30 personas de las instituciones involucradas (PN, MSP, MP, PJ, MMUJER, MINERD). Modulo de 1 cuatrimestre. 1 día por semana. (35 personas 15 dias</t>
    </r>
  </si>
  <si>
    <r>
      <t xml:space="preserve">Realizar un Diplomado sobre Trabajo Social, dirigido a las sicologas y empleadas de las Casas de Acogida. 30 personas. </t>
    </r>
    <r>
      <rPr>
        <b/>
        <sz val="11"/>
        <color theme="1"/>
        <rFont val="Calibri"/>
        <family val="2"/>
        <scheme val="minor"/>
      </rPr>
      <t xml:space="preserve">En coordinación con Casas de Acogida. </t>
    </r>
  </si>
  <si>
    <r>
      <t xml:space="preserve">Realizar dos procesos de capacitación en TICs para adolescentes mujeres. </t>
    </r>
    <r>
      <rPr>
        <b/>
        <sz val="11"/>
        <color theme="1"/>
        <rFont val="Calibri"/>
        <family val="2"/>
        <scheme val="minor"/>
      </rPr>
      <t>En coordinación con ITLA y la Dirección de Tecnología.</t>
    </r>
    <r>
      <rPr>
        <sz val="11"/>
        <color theme="1"/>
        <rFont val="Calibri"/>
        <family val="2"/>
        <scheme val="minor"/>
      </rPr>
      <t xml:space="preserve"> 6 meses c/u. 1 clase por semana. 25 personas </t>
    </r>
  </si>
  <si>
    <t>Impresiones</t>
  </si>
  <si>
    <t>Servicios Tecnicos Profesionales</t>
  </si>
  <si>
    <t>Realizar Talleres Regionales  de Formación y Capacitación con Perspectiva de Género para el personal de las OPM y OMM. 10 talleres regionales.  30 personas por taller.  1 dia c/u.</t>
  </si>
  <si>
    <t>Facilitadoras</t>
  </si>
  <si>
    <t>Paola Avalo</t>
  </si>
  <si>
    <t xml:space="preserve">Cesar </t>
  </si>
  <si>
    <t>Cesar</t>
  </si>
  <si>
    <r>
      <t xml:space="preserve">Talleres en Técnicas de Litigación (Prueba en el Proceso Penal y Técnicas de Interrogatorio). </t>
    </r>
    <r>
      <rPr>
        <b/>
        <sz val="11"/>
        <rFont val="Calibri"/>
        <family val="2"/>
        <scheme val="minor"/>
      </rPr>
      <t>En coordinación con Dirección de Atención y Prevención de la Violencia, Dirección de Oficinas Provinciales y Casas de Acogida. 1 taller.  4 horas.</t>
    </r>
  </si>
  <si>
    <r>
      <t xml:space="preserve">Taller de Técnicas de Intervención Psicológica para las psicólogas. </t>
    </r>
    <r>
      <rPr>
        <b/>
        <sz val="11"/>
        <rFont val="Calibri"/>
        <family val="2"/>
        <scheme val="minor"/>
      </rPr>
      <t>En coordinación con Dirección de Atención y Prevención de la Violencia, Dirección de Oficinas Provinciales y Casas de Acogida. 2 taller. 4 horas. 30 personas por taller</t>
    </r>
  </si>
  <si>
    <r>
      <t xml:space="preserve">Taller sobre Código Penal para las abogadas. </t>
    </r>
    <r>
      <rPr>
        <b/>
        <sz val="11"/>
        <rFont val="Calibri"/>
        <family val="2"/>
        <scheme val="minor"/>
      </rPr>
      <t>En coordinación con Dirección de Atención y Prevención de la Violencia, Dirección de Oficinas Provinciales y Casas de Acogida. 1 taller. 4 horas.</t>
    </r>
  </si>
  <si>
    <r>
      <t xml:space="preserve">Implementar talleres sobre Comunicación con Perspectiva de Género dirigido a periodistas y comunicadores. </t>
    </r>
    <r>
      <rPr>
        <b/>
        <sz val="11"/>
        <rFont val="Calibri"/>
        <family val="2"/>
        <scheme val="minor"/>
      </rPr>
      <t xml:space="preserve"> En coordinación con la Dirección de Comunicaciones. </t>
    </r>
    <r>
      <rPr>
        <sz val="11"/>
        <rFont val="Calibri"/>
        <family val="2"/>
        <scheme val="minor"/>
      </rPr>
      <t>5 talleres. 30 participantes. 3 facilitadores</t>
    </r>
  </si>
  <si>
    <r>
      <t xml:space="preserve">Realizar Diplomado Mujer y Política. 1 Diplomado. </t>
    </r>
    <r>
      <rPr>
        <b/>
        <sz val="11"/>
        <rFont val="Calibri"/>
        <family val="2"/>
        <scheme val="minor"/>
      </rPr>
      <t>En coordinación con la Dirección de Intersectorial. 35 personas. 144 horas de facilitacion.</t>
    </r>
  </si>
  <si>
    <r>
      <t xml:space="preserve">Realización de Talleres Regionales con la Ruta Crítica. 3 talleres. 30 personas. </t>
    </r>
    <r>
      <rPr>
        <b/>
        <sz val="11"/>
        <rFont val="Calibri"/>
        <family val="2"/>
        <scheme val="minor"/>
      </rPr>
      <t xml:space="preserve">En coordinación con la Dirección de Atención y Prevención de la Violencia. </t>
    </r>
  </si>
  <si>
    <t>Unidad Rectora:</t>
  </si>
  <si>
    <t xml:space="preserve"> Direccion de Educacion en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</si>
</sst>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;[Red]\-&quot;RD$&quot;#,##0.00"/>
    <numFmt numFmtId="165" formatCode="_-* #,##0_-;\-* #,##0_-;_-* &quot;-&quot;_-;_-@_-"/>
    <numFmt numFmtId="166" formatCode="_-&quot;RD$&quot;* #,##0.00_-;\-&quot;RD$&quot;* #,##0.00_-;_-&quot;RD$&quot;* &quot;-&quot;??_-;_-@_-"/>
    <numFmt numFmtId="167" formatCode="_-* #,##0.00_-;\-* #,##0.00_-;_-* &quot;-&quot;??_-;_-@_-"/>
    <numFmt numFmtId="168" formatCode="#,##0.00\ &quot;€&quot;;[Red]\-#,##0.00\ &quot;€&quot;"/>
    <numFmt numFmtId="169" formatCode="_-* #,##0\ &quot;€&quot;_-;\-* #,##0\ &quot;€&quot;_-;_-* &quot;-&quot;\ &quot;€&quot;_-;_-@_-"/>
    <numFmt numFmtId="170" formatCode="_-* #,##0.00\ _€_-;\-* #,##0.00\ _€_-;_-* &quot;-&quot;??\ _€_-;_-@_-"/>
    <numFmt numFmtId="171" formatCode="#,##0.00;[Red]#,##0.00"/>
    <numFmt numFmtId="172" formatCode="_-[$€]* #,##0.00_-;\-[$€]* #,##0.00_-;_-[$€]* &quot;-&quot;??_-;_-@_-"/>
    <numFmt numFmtId="173" formatCode="_-* #,##0\ _€_-;\-* #,##0\ _€_-;_-* &quot;-&quot;??\ _€_-;_-@_-"/>
    <numFmt numFmtId="174" formatCode="_-* #,##0_-;\-* #,##0_-;_-* &quot;-&quot;??_-;_-@_-"/>
    <numFmt numFmtId="175" formatCode="#,##0;[Red]#,##0"/>
    <numFmt numFmtId="176" formatCode="_([$RD$-1C0A]* #,##0.00_);_([$RD$-1C0A]* \(#,##0.00\);_([$RD$-1C0A]* &quot;-&quot;??_);_(@_)"/>
    <numFmt numFmtId="177" formatCode="#,##0.00;#,##0.00"/>
    <numFmt numFmtId="178" formatCode="###0;###0"/>
    <numFmt numFmtId="179" formatCode="###0.00;###0.00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000000"/>
      <name val="Inherit"/>
    </font>
    <font>
      <sz val="10"/>
      <color rgb="FF000000"/>
      <name val="Inherit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240D"/>
      <name val="Calibri"/>
      <family val="2"/>
      <scheme val="minor"/>
    </font>
    <font>
      <sz val="11"/>
      <color rgb="FFFF240D"/>
      <name val="Calibri"/>
      <family val="2"/>
      <scheme val="minor"/>
    </font>
    <font>
      <b/>
      <sz val="11"/>
      <color rgb="FFFF191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  <font>
      <b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8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36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171" fontId="0" fillId="0" borderId="1" xfId="0" applyNumberFormat="1" applyBorder="1"/>
    <xf numFmtId="171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171" fontId="0" fillId="0" borderId="0" xfId="0" applyNumberFormat="1" applyBorder="1"/>
    <xf numFmtId="171" fontId="1" fillId="0" borderId="0" xfId="0" applyNumberFormat="1" applyFont="1" applyBorder="1"/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3" xfId="0" applyBorder="1"/>
    <xf numFmtId="171" fontId="0" fillId="0" borderId="1" xfId="0" applyNumberFormat="1" applyFill="1" applyBorder="1"/>
    <xf numFmtId="175" fontId="0" fillId="0" borderId="1" xfId="0" applyNumberFormat="1" applyFill="1" applyBorder="1" applyAlignment="1">
      <alignment horizontal="center"/>
    </xf>
    <xf numFmtId="171" fontId="0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67" fontId="8" fillId="0" borderId="1" xfId="49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7" fontId="8" fillId="0" borderId="7" xfId="49" applyFont="1" applyBorder="1" applyAlignment="1">
      <alignment horizontal="center" vertical="center"/>
    </xf>
    <xf numFmtId="0" fontId="8" fillId="5" borderId="0" xfId="0" applyFont="1" applyFill="1"/>
    <xf numFmtId="0" fontId="8" fillId="3" borderId="0" xfId="0" applyFont="1" applyFill="1"/>
    <xf numFmtId="0" fontId="8" fillId="0" borderId="0" xfId="0" applyFont="1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9" fontId="0" fillId="0" borderId="0" xfId="0" applyNumberFormat="1"/>
    <xf numFmtId="0" fontId="8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17" fillId="10" borderId="1" xfId="0" applyFont="1" applyFill="1" applyBorder="1" applyAlignment="1">
      <alignment horizontal="center" vertical="center" wrapText="1"/>
    </xf>
    <xf numFmtId="0" fontId="6" fillId="0" borderId="0" xfId="0" applyFont="1"/>
    <xf numFmtId="0" fontId="18" fillId="1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9" fillId="0" borderId="0" xfId="44" applyFont="1" applyFill="1" applyBorder="1" applyAlignment="1">
      <alignment horizontal="left" vertical="center"/>
    </xf>
    <xf numFmtId="0" fontId="8" fillId="5" borderId="0" xfId="0" applyFont="1" applyFill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/>
    <xf numFmtId="0" fontId="8" fillId="0" borderId="6" xfId="0" applyFont="1" applyBorder="1"/>
    <xf numFmtId="175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7" fontId="0" fillId="0" borderId="1" xfId="49" applyFont="1" applyBorder="1" applyAlignment="1">
      <alignment horizontal="center" vertical="center"/>
    </xf>
    <xf numFmtId="0" fontId="14" fillId="2" borderId="1" xfId="28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1" xfId="0" applyFont="1" applyFill="1" applyBorder="1"/>
    <xf numFmtId="0" fontId="0" fillId="0" borderId="1" xfId="0" applyFont="1" applyBorder="1"/>
    <xf numFmtId="176" fontId="22" fillId="9" borderId="1" xfId="5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6" fontId="22" fillId="5" borderId="1" xfId="5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6" fontId="0" fillId="0" borderId="1" xfId="51" applyFont="1" applyBorder="1"/>
    <xf numFmtId="0" fontId="0" fillId="0" borderId="1" xfId="0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14" fillId="4" borderId="1" xfId="28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4" fillId="2" borderId="22" xfId="0" applyNumberFormat="1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167" fontId="0" fillId="2" borderId="1" xfId="49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>
      <alignment horizontal="left" vertical="center"/>
    </xf>
    <xf numFmtId="167" fontId="14" fillId="2" borderId="1" xfId="49" applyFont="1" applyFill="1" applyBorder="1" applyAlignment="1">
      <alignment horizontal="left" vertical="center"/>
    </xf>
    <xf numFmtId="3" fontId="10" fillId="2" borderId="20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textRotation="90" wrapText="1"/>
    </xf>
    <xf numFmtId="0" fontId="27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67" fontId="0" fillId="2" borderId="1" xfId="49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167" fontId="14" fillId="2" borderId="21" xfId="49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1" fillId="10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/>
    </xf>
    <xf numFmtId="0" fontId="4" fillId="2" borderId="1" xfId="48" applyNumberFormat="1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left" vertical="center" wrapText="1"/>
    </xf>
    <xf numFmtId="171" fontId="0" fillId="2" borderId="1" xfId="0" applyNumberFormat="1" applyFont="1" applyFill="1" applyBorder="1" applyAlignment="1">
      <alignment horizontal="left" vertical="center"/>
    </xf>
    <xf numFmtId="175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67" fontId="0" fillId="2" borderId="1" xfId="49" applyFont="1" applyFill="1" applyBorder="1" applyAlignment="1">
      <alignment horizontal="left" vertical="center" wrapText="1"/>
    </xf>
    <xf numFmtId="167" fontId="0" fillId="2" borderId="21" xfId="49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28" fillId="10" borderId="30" xfId="0" applyFont="1" applyFill="1" applyBorder="1" applyAlignment="1">
      <alignment horizontal="left" vertical="center"/>
    </xf>
    <xf numFmtId="0" fontId="28" fillId="10" borderId="32" xfId="0" applyFont="1" applyFill="1" applyBorder="1" applyAlignment="1">
      <alignment horizontal="left" vertical="center" wrapText="1"/>
    </xf>
    <xf numFmtId="0" fontId="28" fillId="10" borderId="1" xfId="0" applyFont="1" applyFill="1" applyBorder="1" applyAlignment="1">
      <alignment horizontal="left" vertical="center"/>
    </xf>
    <xf numFmtId="0" fontId="28" fillId="10" borderId="1" xfId="0" applyFont="1" applyFill="1" applyBorder="1" applyAlignment="1">
      <alignment horizontal="left" vertical="center" wrapText="1"/>
    </xf>
    <xf numFmtId="0" fontId="28" fillId="10" borderId="29" xfId="0" applyFont="1" applyFill="1" applyBorder="1" applyAlignment="1">
      <alignment horizontal="left" vertical="center" wrapText="1"/>
    </xf>
    <xf numFmtId="0" fontId="28" fillId="10" borderId="31" xfId="0" applyFont="1" applyFill="1" applyBorder="1" applyAlignment="1">
      <alignment horizontal="left" vertical="center" wrapText="1"/>
    </xf>
    <xf numFmtId="0" fontId="28" fillId="10" borderId="29" xfId="0" applyFont="1" applyFill="1" applyBorder="1" applyAlignment="1">
      <alignment horizontal="left" vertical="center"/>
    </xf>
    <xf numFmtId="0" fontId="0" fillId="10" borderId="31" xfId="0" applyFont="1" applyFill="1" applyBorder="1" applyAlignment="1">
      <alignment horizontal="left" vertical="center" wrapText="1"/>
    </xf>
    <xf numFmtId="0" fontId="0" fillId="10" borderId="30" xfId="0" applyFont="1" applyFill="1" applyBorder="1" applyAlignment="1">
      <alignment horizontal="left" vertical="center" wrapText="1"/>
    </xf>
    <xf numFmtId="0" fontId="0" fillId="10" borderId="32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2" fontId="10" fillId="2" borderId="22" xfId="0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71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71" fontId="14" fillId="2" borderId="1" xfId="0" applyNumberFormat="1" applyFont="1" applyFill="1" applyBorder="1" applyAlignment="1">
      <alignment horizontal="right" vertical="center"/>
    </xf>
    <xf numFmtId="171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171" fontId="0" fillId="2" borderId="1" xfId="0" applyNumberFormat="1" applyFont="1" applyFill="1" applyBorder="1" applyAlignment="1">
      <alignment horizontal="right" vertical="center"/>
    </xf>
    <xf numFmtId="167" fontId="0" fillId="2" borderId="1" xfId="49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right" vertical="center" wrapText="1"/>
    </xf>
    <xf numFmtId="167" fontId="2" fillId="2" borderId="1" xfId="49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/>
    </xf>
    <xf numFmtId="177" fontId="33" fillId="0" borderId="1" xfId="0" applyNumberFormat="1" applyFont="1" applyFill="1" applyBorder="1" applyAlignment="1">
      <alignment horizontal="right" vertical="top" wrapText="1"/>
    </xf>
    <xf numFmtId="0" fontId="34" fillId="0" borderId="1" xfId="0" applyFont="1" applyFill="1" applyBorder="1" applyAlignment="1">
      <alignment horizontal="right" vertical="top" wrapText="1"/>
    </xf>
    <xf numFmtId="178" fontId="33" fillId="0" borderId="1" xfId="0" applyNumberFormat="1" applyFont="1" applyFill="1" applyBorder="1" applyAlignment="1">
      <alignment horizontal="right" vertical="top" wrapText="1"/>
    </xf>
    <xf numFmtId="179" fontId="33" fillId="0" borderId="1" xfId="0" applyNumberFormat="1" applyFont="1" applyFill="1" applyBorder="1" applyAlignment="1">
      <alignment horizontal="right" vertical="top" wrapText="1"/>
    </xf>
    <xf numFmtId="177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3" fontId="35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177" fontId="33" fillId="0" borderId="1" xfId="0" applyNumberFormat="1" applyFont="1" applyFill="1" applyBorder="1" applyAlignment="1">
      <alignment horizontal="left" vertical="center" wrapText="1"/>
    </xf>
    <xf numFmtId="178" fontId="33" fillId="0" borderId="22" xfId="0" applyNumberFormat="1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8" fontId="3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33" fillId="0" borderId="21" xfId="0" applyNumberFormat="1" applyFont="1" applyFill="1" applyBorder="1" applyAlignment="1">
      <alignment horizontal="left" vertical="center" wrapText="1"/>
    </xf>
    <xf numFmtId="177" fontId="33" fillId="0" borderId="0" xfId="0" applyNumberFormat="1" applyFont="1" applyFill="1" applyBorder="1" applyAlignment="1">
      <alignment horizontal="left" vertical="center" wrapText="1"/>
    </xf>
    <xf numFmtId="0" fontId="8" fillId="13" borderId="0" xfId="0" applyFont="1" applyFill="1"/>
    <xf numFmtId="0" fontId="8" fillId="13" borderId="0" xfId="0" applyFont="1" applyFill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167" fontId="0" fillId="2" borderId="1" xfId="49" applyFont="1" applyFill="1" applyBorder="1" applyAlignment="1">
      <alignment horizontal="left" vertical="center"/>
    </xf>
    <xf numFmtId="167" fontId="0" fillId="2" borderId="25" xfId="49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67" fontId="0" fillId="2" borderId="1" xfId="49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77" fontId="28" fillId="2" borderId="1" xfId="0" applyNumberFormat="1" applyFont="1" applyFill="1" applyBorder="1" applyAlignment="1">
      <alignment horizontal="left" vertical="center" wrapText="1"/>
    </xf>
    <xf numFmtId="177" fontId="28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167" fontId="14" fillId="2" borderId="1" xfId="49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righ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67" fontId="0" fillId="2" borderId="1" xfId="49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4" fontId="0" fillId="2" borderId="1" xfId="0" applyNumberFormat="1" applyFont="1" applyFill="1" applyBorder="1" applyAlignment="1">
      <alignment horizontal="left" vertical="center"/>
    </xf>
    <xf numFmtId="4" fontId="0" fillId="2" borderId="1" xfId="49" applyNumberFormat="1" applyFont="1" applyFill="1" applyBorder="1" applyAlignment="1">
      <alignment horizontal="right" vertical="center"/>
    </xf>
    <xf numFmtId="0" fontId="0" fillId="2" borderId="2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67" fontId="0" fillId="2" borderId="1" xfId="49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 wrapText="1"/>
    </xf>
    <xf numFmtId="167" fontId="0" fillId="2" borderId="21" xfId="49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7" fontId="0" fillId="2" borderId="1" xfId="49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64" fontId="0" fillId="0" borderId="1" xfId="0" applyNumberFormat="1" applyBorder="1"/>
    <xf numFmtId="0" fontId="14" fillId="2" borderId="1" xfId="0" applyFont="1" applyFill="1" applyBorder="1" applyAlignment="1">
      <alignment horizontal="left" vertical="center" wrapText="1"/>
    </xf>
    <xf numFmtId="171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3" fontId="10" fillId="14" borderId="20" xfId="0" applyNumberFormat="1" applyFont="1" applyFill="1" applyBorder="1" applyAlignment="1">
      <alignment horizontal="center" vertical="center" wrapText="1"/>
    </xf>
    <xf numFmtId="3" fontId="39" fillId="2" borderId="1" xfId="0" applyNumberFormat="1" applyFont="1" applyFill="1" applyBorder="1" applyAlignment="1">
      <alignment horizontal="left" vertical="center" wrapText="1"/>
    </xf>
    <xf numFmtId="3" fontId="10" fillId="14" borderId="1" xfId="0" applyNumberFormat="1" applyFont="1" applyFill="1" applyBorder="1" applyAlignment="1">
      <alignment horizontal="left" vertical="center" wrapText="1"/>
    </xf>
    <xf numFmtId="3" fontId="10" fillId="14" borderId="1" xfId="0" applyNumberFormat="1" applyFont="1" applyFill="1" applyBorder="1" applyAlignment="1">
      <alignment horizontal="center" vertical="center" wrapText="1"/>
    </xf>
    <xf numFmtId="3" fontId="39" fillId="14" borderId="1" xfId="0" applyNumberFormat="1" applyFont="1" applyFill="1" applyBorder="1" applyAlignment="1">
      <alignment horizontal="center" vertical="center" textRotation="90" wrapText="1"/>
    </xf>
    <xf numFmtId="4" fontId="38" fillId="0" borderId="0" xfId="0" applyNumberFormat="1" applyFont="1" applyAlignment="1">
      <alignment horizontal="right" vertical="center"/>
    </xf>
    <xf numFmtId="0" fontId="0" fillId="4" borderId="1" xfId="28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8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167" fontId="0" fillId="2" borderId="21" xfId="0" applyNumberFormat="1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167" fontId="0" fillId="2" borderId="25" xfId="0" applyNumberFormat="1" applyFont="1" applyFill="1" applyBorder="1" applyAlignment="1">
      <alignment horizontal="left" vertical="center" wrapText="1"/>
    </xf>
    <xf numFmtId="167" fontId="0" fillId="2" borderId="1" xfId="49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167" fontId="0" fillId="2" borderId="21" xfId="49" applyFont="1" applyFill="1" applyBorder="1" applyAlignment="1">
      <alignment horizontal="left" vertical="center"/>
    </xf>
    <xf numFmtId="167" fontId="0" fillId="2" borderId="25" xfId="49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7" fillId="14" borderId="9" xfId="0" applyFont="1" applyFill="1" applyBorder="1" applyAlignment="1">
      <alignment horizontal="right" vertical="center"/>
    </xf>
    <xf numFmtId="0" fontId="8" fillId="14" borderId="2" xfId="0" applyFont="1" applyFill="1" applyBorder="1" applyAlignment="1">
      <alignment horizontal="right" vertical="center"/>
    </xf>
    <xf numFmtId="0" fontId="7" fillId="14" borderId="8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vertical="center"/>
    </xf>
    <xf numFmtId="0" fontId="7" fillId="14" borderId="9" xfId="0" applyFont="1" applyFill="1" applyBorder="1" applyAlignment="1">
      <alignment horizontal="left" vertical="center"/>
    </xf>
    <xf numFmtId="0" fontId="8" fillId="14" borderId="2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horizontal="center" vertical="top"/>
    </xf>
    <xf numFmtId="0" fontId="15" fillId="12" borderId="1" xfId="0" applyFont="1" applyFill="1" applyBorder="1" applyAlignme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top"/>
    </xf>
    <xf numFmtId="0" fontId="13" fillId="12" borderId="4" xfId="0" applyFont="1" applyFill="1" applyBorder="1" applyAlignment="1">
      <alignment horizontal="center" vertical="top"/>
    </xf>
    <xf numFmtId="0" fontId="13" fillId="12" borderId="5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14" borderId="19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/>
    <xf numFmtId="0" fontId="8" fillId="14" borderId="2" xfId="0" applyFont="1" applyFill="1" applyBorder="1" applyAlignment="1"/>
    <xf numFmtId="0" fontId="7" fillId="14" borderId="9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/>
    <xf numFmtId="0" fontId="8" fillId="14" borderId="6" xfId="0" applyFont="1" applyFill="1" applyBorder="1" applyAlignment="1"/>
    <xf numFmtId="171" fontId="0" fillId="2" borderId="21" xfId="0" applyNumberFormat="1" applyFont="1" applyFill="1" applyBorder="1" applyAlignment="1">
      <alignment horizontal="right" vertical="center"/>
    </xf>
    <xf numFmtId="171" fontId="0" fillId="2" borderId="25" xfId="0" applyNumberFormat="1" applyFont="1" applyFill="1" applyBorder="1" applyAlignment="1">
      <alignment horizontal="right" vertical="center"/>
    </xf>
    <xf numFmtId="171" fontId="0" fillId="2" borderId="2" xfId="0" applyNumberFormat="1" applyFont="1" applyFill="1" applyBorder="1" applyAlignment="1">
      <alignment horizontal="right" vertical="center"/>
    </xf>
    <xf numFmtId="0" fontId="0" fillId="2" borderId="21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" fontId="0" fillId="2" borderId="21" xfId="0" applyNumberFormat="1" applyFont="1" applyFill="1" applyBorder="1" applyAlignment="1">
      <alignment horizontal="right" vertical="center"/>
    </xf>
    <xf numFmtId="4" fontId="0" fillId="2" borderId="25" xfId="0" applyNumberFormat="1" applyFont="1" applyFill="1" applyBorder="1" applyAlignment="1">
      <alignment horizontal="right" vertical="center"/>
    </xf>
    <xf numFmtId="4" fontId="0" fillId="2" borderId="2" xfId="0" applyNumberFormat="1" applyFont="1" applyFill="1" applyBorder="1" applyAlignment="1">
      <alignment horizontal="right" vertical="center"/>
    </xf>
    <xf numFmtId="171" fontId="1" fillId="0" borderId="1" xfId="49" applyNumberFormat="1" applyFont="1" applyBorder="1" applyAlignment="1">
      <alignment horizontal="center" vertical="center"/>
    </xf>
    <xf numFmtId="171" fontId="1" fillId="0" borderId="22" xfId="49" applyNumberFormat="1" applyFont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top"/>
    </xf>
    <xf numFmtId="0" fontId="14" fillId="12" borderId="1" xfId="0" applyFont="1" applyFill="1" applyBorder="1" applyAlignment="1">
      <alignment horizontal="center" vertical="top"/>
    </xf>
    <xf numFmtId="171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167" fontId="0" fillId="2" borderId="1" xfId="49" applyFont="1" applyFill="1" applyBorder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171" fontId="1" fillId="2" borderId="1" xfId="49" applyNumberFormat="1" applyFont="1" applyFill="1" applyBorder="1" applyAlignment="1">
      <alignment horizontal="left" vertical="center"/>
    </xf>
    <xf numFmtId="171" fontId="1" fillId="2" borderId="22" xfId="49" applyNumberFormat="1" applyFont="1" applyFill="1" applyBorder="1" applyAlignment="1">
      <alignment horizontal="left" vertical="center"/>
    </xf>
    <xf numFmtId="0" fontId="30" fillId="2" borderId="24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7" fontId="0" fillId="2" borderId="21" xfId="49" applyFont="1" applyFill="1" applyBorder="1" applyAlignment="1">
      <alignment horizontal="center" vertical="center"/>
    </xf>
    <xf numFmtId="167" fontId="0" fillId="2" borderId="25" xfId="49" applyFont="1" applyFill="1" applyBorder="1" applyAlignment="1">
      <alignment horizontal="center" vertical="center"/>
    </xf>
    <xf numFmtId="167" fontId="0" fillId="2" borderId="2" xfId="49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left" vertical="center" wrapText="1"/>
    </xf>
    <xf numFmtId="0" fontId="27" fillId="2" borderId="25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0" fillId="2" borderId="26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6" fillId="6" borderId="2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</cellXfs>
  <cellStyles count="58">
    <cellStyle name="Currency 2" xfId="50"/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" xfId="49" builtinId="3"/>
    <cellStyle name="Millares [0] 2" xfId="19"/>
    <cellStyle name="Millares [0] 3" xfId="20"/>
    <cellStyle name="Millares [0] 3 2" xfId="52"/>
    <cellStyle name="Millares 2" xfId="21"/>
    <cellStyle name="Millares 2 2" xfId="45"/>
    <cellStyle name="Millares 3" xfId="22"/>
    <cellStyle name="Millares 4" xfId="23"/>
    <cellStyle name="Millares 4 2" xfId="24"/>
    <cellStyle name="Millares 4 2 2" xfId="53"/>
    <cellStyle name="Millares 5" xfId="25"/>
    <cellStyle name="Millares 6" xfId="46"/>
    <cellStyle name="Millares 6 2" xfId="54"/>
    <cellStyle name="Millares 7" xfId="47"/>
    <cellStyle name="Millares 7 2" xfId="55"/>
    <cellStyle name="Millares 8" xfId="48"/>
    <cellStyle name="Millares 8 2" xfId="56"/>
    <cellStyle name="Millares 9" xfId="57"/>
    <cellStyle name="Moneda" xfId="51" builtinId="4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colors>
    <mruColors>
      <color rgb="FFFF1919"/>
      <color rgb="FFFF24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" name="3 CuadroTexto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" name="5 CuadroTexto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" name="5 CuadroTexto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8" name="5 CuadroTexto" hidden="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0" name="5 CuadroTexto" hidden="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2" name="5 CuadroTexto" hidden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4" name="5 CuadroTexto" hidden="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6" name="5 CuadroTexto" hidden="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8" name="5 CuadroTexto" hidden="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0" name="5 CuadroTexto" hidden="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2" name="5 CuadroTexto" hidden="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4" name="5 CuadroTexto" hidden="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6" name="5 CuadroTexto" hidden="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8" name="5 CuadroTexto" hidden="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0" name="5 CuadroTexto" hidden="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2" name="5 CuadroTexto" hidden="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4" name="5 CuadroTexto" hidden="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6" name="2 CuadroTexto" hidden="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8" name="5 CuadroTexto" hidden="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0" name="5 CuadroTexto" hidden="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2" name="5 CuadroTexto" hidden="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4" name="5 CuadroTexto" hidden="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6" name="5 CuadroTexto" hidden="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8" name="5 CuadroTexto" hidden="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0" name="5 CuadroTexto" hidden="1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2" name="5 CuadroTexto" hidden="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4" name="5 CuadroTexto" hidden="1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5" name="103 CuadroTexto" hidden="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6" name="2 CuadroTexto" hidden="1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7" name="106 CuadroTexto" hidden="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8" name="2 CuadroTexto" hidden="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0" name="5 CuadroTexto" hidden="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3" name="5 CuadroTexto" hidden="1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5" name="5 CuadroTexto" hidden="1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7" name="5 CuadroTexto" hidden="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8" name="5 CuadroTexto" hidden="1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0" name="5 CuadroTexto" hidden="1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2" name="5 CuadroTexto" hidden="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26</xdr:row>
      <xdr:rowOff>0</xdr:rowOff>
    </xdr:from>
    <xdr:ext cx="184731" cy="264560"/>
    <xdr:sp macro="" textlink="">
      <xdr:nvSpPr>
        <xdr:cNvPr id="74" name="5 CuadroTexto" hidden="1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3</xdr:col>
      <xdr:colOff>809624</xdr:colOff>
      <xdr:row>0</xdr:row>
      <xdr:rowOff>378619</xdr:rowOff>
    </xdr:from>
    <xdr:to>
      <xdr:col>6</xdr:col>
      <xdr:colOff>226218</xdr:colOff>
      <xdr:row>6</xdr:row>
      <xdr:rowOff>76200</xdr:rowOff>
    </xdr:to>
    <xdr:pic>
      <xdr:nvPicPr>
        <xdr:cNvPr id="7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6718" y="378619"/>
          <a:ext cx="2095500" cy="113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9"/>
  <sheetViews>
    <sheetView tabSelected="1" view="pageBreakPreview" zoomScale="70" zoomScaleNormal="100" zoomScaleSheetLayoutView="70" zoomScalePageLayoutView="73" workbookViewId="0">
      <selection activeCell="H2" sqref="H2"/>
    </sheetView>
  </sheetViews>
  <sheetFormatPr baseColWidth="10" defaultColWidth="11.42578125" defaultRowHeight="15"/>
  <cols>
    <col min="1" max="1" width="50.28515625" style="34" customWidth="1"/>
    <col min="2" max="2" width="29.5703125" style="47" customWidth="1"/>
    <col min="3" max="3" width="28.42578125" style="39" customWidth="1"/>
    <col min="4" max="4" width="12.5703125" style="51" customWidth="1"/>
    <col min="5" max="5" width="13.5703125" style="20" customWidth="1"/>
    <col min="6" max="6" width="14.140625" style="20" customWidth="1"/>
    <col min="7" max="7" width="14" style="20" customWidth="1"/>
    <col min="8" max="8" width="17.140625" style="20" customWidth="1"/>
    <col min="9" max="9" width="16.42578125" style="20" customWidth="1"/>
    <col min="10" max="10" width="14.85546875" style="20" customWidth="1"/>
    <col min="11" max="11" width="14.7109375" style="20" customWidth="1"/>
    <col min="12" max="12" width="4.42578125" style="21" customWidth="1"/>
    <col min="13" max="14" width="3.5703125" style="20" customWidth="1"/>
    <col min="15" max="15" width="4" style="20" customWidth="1"/>
    <col min="16" max="16" width="4.140625" style="20" customWidth="1"/>
    <col min="17" max="17" width="3.85546875" style="20" customWidth="1"/>
    <col min="18" max="16384" width="11.42578125" style="20"/>
  </cols>
  <sheetData>
    <row r="1" spans="1:17" ht="38.25" customHeight="1">
      <c r="A1" s="58" t="s">
        <v>429</v>
      </c>
      <c r="B1" s="32" t="s">
        <v>30</v>
      </c>
      <c r="C1" s="32"/>
      <c r="D1" s="50"/>
    </row>
    <row r="2" spans="1:17">
      <c r="A2" s="22" t="s">
        <v>13</v>
      </c>
      <c r="B2" s="32" t="s">
        <v>30</v>
      </c>
      <c r="C2" s="32"/>
      <c r="D2" s="50"/>
    </row>
    <row r="3" spans="1:17">
      <c r="A3" s="22" t="s">
        <v>13</v>
      </c>
      <c r="B3" s="48"/>
      <c r="C3" s="38"/>
      <c r="D3" s="50"/>
    </row>
    <row r="4" spans="1:17">
      <c r="A4" s="22" t="s">
        <v>32</v>
      </c>
      <c r="B4" s="247"/>
      <c r="C4" s="247"/>
      <c r="D4" s="50"/>
    </row>
    <row r="5" spans="1:17">
      <c r="A5" s="22" t="s">
        <v>33</v>
      </c>
      <c r="B5" s="32"/>
      <c r="C5" s="32"/>
      <c r="D5" s="50"/>
    </row>
    <row r="6" spans="1:17">
      <c r="A6" s="22" t="s">
        <v>31</v>
      </c>
      <c r="B6" s="274"/>
      <c r="C6" s="274"/>
      <c r="D6" s="274"/>
      <c r="F6"/>
    </row>
    <row r="7" spans="1:17">
      <c r="A7" s="22" t="s">
        <v>75</v>
      </c>
      <c r="B7" s="274"/>
      <c r="C7" s="274"/>
      <c r="D7" s="274"/>
    </row>
    <row r="8" spans="1:17" ht="23.25">
      <c r="A8" s="231" t="s">
        <v>430</v>
      </c>
      <c r="B8" s="45"/>
      <c r="C8" s="31"/>
      <c r="K8" s="56" t="s">
        <v>101</v>
      </c>
    </row>
    <row r="9" spans="1:17" ht="16.5" thickBot="1">
      <c r="A9" s="275" t="s">
        <v>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</row>
    <row r="10" spans="1:17" ht="16.5" thickBot="1">
      <c r="A10" s="254" t="s">
        <v>1</v>
      </c>
      <c r="B10" s="252" t="s">
        <v>28</v>
      </c>
      <c r="C10" s="256" t="s">
        <v>2</v>
      </c>
      <c r="D10" s="282" t="s">
        <v>3</v>
      </c>
      <c r="E10" s="280" t="s">
        <v>4</v>
      </c>
      <c r="F10" s="284" t="s">
        <v>5</v>
      </c>
      <c r="G10" s="271" t="s">
        <v>6</v>
      </c>
      <c r="H10" s="272"/>
      <c r="I10" s="272"/>
      <c r="J10" s="273"/>
      <c r="K10" s="276" t="s">
        <v>11</v>
      </c>
      <c r="L10" s="277"/>
      <c r="M10" s="265" t="s">
        <v>12</v>
      </c>
      <c r="N10" s="266"/>
      <c r="O10" s="266"/>
      <c r="P10" s="266"/>
      <c r="Q10" s="267"/>
    </row>
    <row r="11" spans="1:17">
      <c r="A11" s="255"/>
      <c r="B11" s="253"/>
      <c r="C11" s="257"/>
      <c r="D11" s="283"/>
      <c r="E11" s="281"/>
      <c r="F11" s="285"/>
      <c r="G11" s="224" t="s">
        <v>7</v>
      </c>
      <c r="H11" s="224" t="s">
        <v>8</v>
      </c>
      <c r="I11" s="224" t="s">
        <v>35</v>
      </c>
      <c r="J11" s="224" t="s">
        <v>10</v>
      </c>
      <c r="K11" s="278"/>
      <c r="L11" s="279"/>
      <c r="M11" s="268"/>
      <c r="N11" s="269"/>
      <c r="O11" s="269"/>
      <c r="P11" s="269"/>
      <c r="Q11" s="270"/>
    </row>
    <row r="12" spans="1:17" ht="94.5" customHeight="1">
      <c r="A12" s="191" t="s">
        <v>154</v>
      </c>
      <c r="B12" s="57" t="s">
        <v>104</v>
      </c>
      <c r="C12" s="57" t="s">
        <v>299</v>
      </c>
      <c r="D12" s="35" t="s">
        <v>105</v>
      </c>
      <c r="E12" s="23">
        <v>70</v>
      </c>
      <c r="F12" s="54">
        <v>200</v>
      </c>
      <c r="G12" s="59" t="s">
        <v>106</v>
      </c>
      <c r="H12" s="59" t="s">
        <v>106</v>
      </c>
      <c r="I12" s="59" t="s">
        <v>106</v>
      </c>
      <c r="J12" s="24"/>
      <c r="K12" s="295"/>
      <c r="L12" s="296"/>
      <c r="M12" s="263"/>
      <c r="N12" s="264"/>
      <c r="O12" s="264"/>
      <c r="P12" s="264"/>
      <c r="Q12" s="264"/>
    </row>
    <row r="13" spans="1:17">
      <c r="A13" s="25"/>
      <c r="B13" s="46"/>
      <c r="C13" s="37"/>
      <c r="D13" s="25"/>
      <c r="E13" s="26"/>
      <c r="F13" s="26"/>
      <c r="G13" s="27"/>
      <c r="H13" s="27"/>
      <c r="I13" s="27"/>
      <c r="J13" s="27"/>
      <c r="K13" s="27"/>
      <c r="L13" s="27"/>
      <c r="M13" s="25"/>
      <c r="N13" s="25"/>
      <c r="O13" s="25"/>
      <c r="P13" s="25"/>
      <c r="Q13" s="25"/>
    </row>
    <row r="14" spans="1:17" ht="15.75">
      <c r="A14" s="250" t="s">
        <v>14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52"/>
      <c r="N14" s="52"/>
      <c r="O14" s="52"/>
      <c r="P14" s="52"/>
      <c r="Q14" s="53"/>
    </row>
    <row r="15" spans="1:17">
      <c r="A15" s="258" t="s">
        <v>15</v>
      </c>
      <c r="B15" s="248" t="s">
        <v>16</v>
      </c>
      <c r="C15" s="297" t="s">
        <v>17</v>
      </c>
      <c r="D15" s="298"/>
      <c r="E15" s="298"/>
      <c r="F15" s="298"/>
      <c r="G15" s="297" t="s">
        <v>34</v>
      </c>
      <c r="H15" s="297"/>
      <c r="I15" s="297"/>
      <c r="J15" s="297"/>
      <c r="K15" s="262" t="s">
        <v>21</v>
      </c>
      <c r="L15" s="260" t="s">
        <v>29</v>
      </c>
      <c r="M15" s="260"/>
      <c r="N15" s="260"/>
      <c r="O15" s="260"/>
      <c r="P15" s="261"/>
      <c r="Q15" s="261"/>
    </row>
    <row r="16" spans="1:17" ht="24.75" customHeight="1">
      <c r="A16" s="259"/>
      <c r="B16" s="249"/>
      <c r="C16" s="226" t="s">
        <v>36</v>
      </c>
      <c r="D16" s="227" t="s">
        <v>18</v>
      </c>
      <c r="E16" s="227" t="s">
        <v>19</v>
      </c>
      <c r="F16" s="227" t="s">
        <v>20</v>
      </c>
      <c r="G16" s="227" t="s">
        <v>7</v>
      </c>
      <c r="H16" s="227" t="s">
        <v>8</v>
      </c>
      <c r="I16" s="227" t="s">
        <v>9</v>
      </c>
      <c r="J16" s="227" t="s">
        <v>10</v>
      </c>
      <c r="K16" s="249"/>
      <c r="L16" s="228" t="s">
        <v>22</v>
      </c>
      <c r="M16" s="228" t="s">
        <v>23</v>
      </c>
      <c r="N16" s="228" t="s">
        <v>24</v>
      </c>
      <c r="O16" s="228" t="s">
        <v>25</v>
      </c>
      <c r="P16" s="228" t="s">
        <v>26</v>
      </c>
      <c r="Q16" s="228" t="s">
        <v>27</v>
      </c>
    </row>
    <row r="17" spans="1:17" hidden="1">
      <c r="A17" s="300" t="s">
        <v>389</v>
      </c>
      <c r="B17" s="299">
        <f>SUM(F18:F21)</f>
        <v>293900</v>
      </c>
      <c r="C17" s="75"/>
      <c r="D17" s="186"/>
      <c r="E17" s="185"/>
      <c r="F17" s="185"/>
      <c r="G17" s="185"/>
      <c r="H17" s="185"/>
      <c r="I17" s="185"/>
      <c r="J17" s="185"/>
      <c r="K17" s="186"/>
      <c r="L17" s="186">
        <v>1</v>
      </c>
      <c r="M17" s="186"/>
      <c r="N17" s="186"/>
      <c r="O17" s="186"/>
      <c r="P17" s="186"/>
      <c r="Q17" s="186"/>
    </row>
    <row r="18" spans="1:17" s="175" customFormat="1">
      <c r="A18" s="300"/>
      <c r="B18" s="299"/>
      <c r="C18" s="75" t="s">
        <v>107</v>
      </c>
      <c r="D18" s="186">
        <v>182</v>
      </c>
      <c r="E18" s="185">
        <v>250</v>
      </c>
      <c r="F18" s="185">
        <f t="shared" ref="F18:F42" si="0">D18*E18</f>
        <v>45500</v>
      </c>
      <c r="G18" s="185"/>
      <c r="H18" s="185">
        <v>22750</v>
      </c>
      <c r="I18" s="185">
        <v>22750</v>
      </c>
      <c r="J18" s="185"/>
      <c r="K18" s="186" t="s">
        <v>398</v>
      </c>
      <c r="L18" s="186">
        <v>12</v>
      </c>
      <c r="M18" s="186">
        <v>1</v>
      </c>
      <c r="N18" s="186">
        <v>3</v>
      </c>
      <c r="O18" s="186">
        <v>7</v>
      </c>
      <c r="P18" s="186">
        <v>1</v>
      </c>
      <c r="Q18" s="186">
        <v>2</v>
      </c>
    </row>
    <row r="19" spans="1:17" s="175" customFormat="1">
      <c r="A19" s="300"/>
      <c r="B19" s="299"/>
      <c r="C19" s="75" t="s">
        <v>152</v>
      </c>
      <c r="D19" s="186">
        <v>24</v>
      </c>
      <c r="E19" s="185">
        <v>1800</v>
      </c>
      <c r="F19" s="185">
        <f t="shared" si="0"/>
        <v>43200</v>
      </c>
      <c r="G19" s="185"/>
      <c r="H19" s="185">
        <v>21600</v>
      </c>
      <c r="I19" s="185">
        <v>21600</v>
      </c>
      <c r="J19" s="185"/>
      <c r="K19" s="186"/>
      <c r="L19" s="186">
        <v>12</v>
      </c>
      <c r="M19" s="186">
        <v>2</v>
      </c>
      <c r="N19" s="186">
        <v>2</v>
      </c>
      <c r="O19" s="186">
        <v>3</v>
      </c>
      <c r="P19" s="186">
        <v>1</v>
      </c>
      <c r="Q19" s="186">
        <v>1</v>
      </c>
    </row>
    <row r="20" spans="1:17" s="175" customFormat="1">
      <c r="A20" s="300"/>
      <c r="B20" s="299"/>
      <c r="C20" s="75" t="s">
        <v>153</v>
      </c>
      <c r="D20" s="186">
        <v>24</v>
      </c>
      <c r="E20" s="185">
        <v>1800</v>
      </c>
      <c r="F20" s="185">
        <f t="shared" si="0"/>
        <v>43200</v>
      </c>
      <c r="G20" s="185"/>
      <c r="H20" s="185">
        <v>21600</v>
      </c>
      <c r="I20" s="185">
        <v>21600</v>
      </c>
      <c r="J20" s="185"/>
      <c r="K20" s="186"/>
      <c r="L20" s="186">
        <v>12</v>
      </c>
      <c r="M20" s="186">
        <v>2</v>
      </c>
      <c r="N20" s="186">
        <v>2</v>
      </c>
      <c r="O20" s="186">
        <v>3</v>
      </c>
      <c r="P20" s="186">
        <v>1</v>
      </c>
      <c r="Q20" s="186">
        <v>1</v>
      </c>
    </row>
    <row r="21" spans="1:17" s="175" customFormat="1">
      <c r="A21" s="300"/>
      <c r="B21" s="299"/>
      <c r="C21" s="75" t="s">
        <v>109</v>
      </c>
      <c r="D21" s="186">
        <v>360</v>
      </c>
      <c r="E21" s="185">
        <v>450</v>
      </c>
      <c r="F21" s="185">
        <f t="shared" si="0"/>
        <v>162000</v>
      </c>
      <c r="G21" s="185"/>
      <c r="H21" s="185">
        <v>81000</v>
      </c>
      <c r="I21" s="185">
        <v>81000</v>
      </c>
      <c r="J21" s="185"/>
      <c r="K21" s="186"/>
      <c r="L21" s="186">
        <v>12</v>
      </c>
      <c r="M21" s="186">
        <v>2</v>
      </c>
      <c r="N21" s="186">
        <v>3</v>
      </c>
      <c r="O21" s="186">
        <v>1</v>
      </c>
      <c r="P21" s="186">
        <v>1</v>
      </c>
      <c r="Q21" s="186">
        <v>1</v>
      </c>
    </row>
    <row r="22" spans="1:17" s="175" customFormat="1">
      <c r="A22" s="300"/>
      <c r="B22" s="299"/>
      <c r="C22" s="75" t="s">
        <v>112</v>
      </c>
      <c r="D22" s="186">
        <v>360</v>
      </c>
      <c r="E22" s="185">
        <v>195</v>
      </c>
      <c r="F22" s="185">
        <f t="shared" si="0"/>
        <v>70200</v>
      </c>
      <c r="G22" s="185"/>
      <c r="H22" s="185">
        <v>35100</v>
      </c>
      <c r="I22" s="185">
        <v>35100</v>
      </c>
      <c r="J22" s="185"/>
      <c r="K22" s="186"/>
      <c r="L22" s="186">
        <v>12</v>
      </c>
      <c r="M22" s="186">
        <v>2</v>
      </c>
      <c r="N22" s="186">
        <v>3</v>
      </c>
      <c r="O22" s="186">
        <v>3</v>
      </c>
      <c r="P22" s="186">
        <v>1</v>
      </c>
      <c r="Q22" s="186">
        <v>3</v>
      </c>
    </row>
    <row r="23" spans="1:17" s="175" customFormat="1" hidden="1">
      <c r="A23" s="183"/>
      <c r="B23" s="145"/>
      <c r="C23" s="75"/>
      <c r="D23" s="186"/>
      <c r="E23" s="185"/>
      <c r="F23" s="185">
        <f t="shared" si="0"/>
        <v>0</v>
      </c>
      <c r="G23" s="192"/>
      <c r="H23" s="192"/>
      <c r="I23" s="192"/>
      <c r="J23" s="192"/>
      <c r="K23" s="186"/>
      <c r="L23" s="186">
        <v>12</v>
      </c>
      <c r="M23" s="186"/>
      <c r="N23" s="186"/>
      <c r="O23" s="186"/>
      <c r="P23" s="186"/>
      <c r="Q23" s="186"/>
    </row>
    <row r="24" spans="1:17" s="175" customFormat="1" ht="16.5" customHeight="1">
      <c r="A24" s="244" t="s">
        <v>390</v>
      </c>
      <c r="B24" s="286">
        <f>SUM(F24:F26)</f>
        <v>124700</v>
      </c>
      <c r="C24" s="75" t="s">
        <v>107</v>
      </c>
      <c r="D24" s="186">
        <v>182</v>
      </c>
      <c r="E24" s="185">
        <v>250</v>
      </c>
      <c r="F24" s="185">
        <f t="shared" si="0"/>
        <v>45500</v>
      </c>
      <c r="G24" s="192"/>
      <c r="H24" s="193">
        <f>+F24/2</f>
        <v>22750</v>
      </c>
      <c r="I24" s="193">
        <f>+F24/2</f>
        <v>22750</v>
      </c>
      <c r="J24" s="192"/>
      <c r="K24" s="186"/>
      <c r="L24" s="186">
        <v>12</v>
      </c>
      <c r="M24" s="186">
        <v>2</v>
      </c>
      <c r="N24" s="186">
        <v>3</v>
      </c>
      <c r="O24" s="186">
        <v>7</v>
      </c>
      <c r="P24" s="186">
        <v>1</v>
      </c>
      <c r="Q24" s="186">
        <v>2</v>
      </c>
    </row>
    <row r="25" spans="1:17" s="175" customFormat="1" ht="18" customHeight="1">
      <c r="A25" s="239"/>
      <c r="B25" s="287"/>
      <c r="C25" s="75" t="s">
        <v>152</v>
      </c>
      <c r="D25" s="186">
        <v>24</v>
      </c>
      <c r="E25" s="185">
        <v>1800</v>
      </c>
      <c r="F25" s="185">
        <f t="shared" si="0"/>
        <v>43200</v>
      </c>
      <c r="G25" s="192"/>
      <c r="H25" s="193">
        <f>+F25/2</f>
        <v>21600</v>
      </c>
      <c r="I25" s="193">
        <v>21600</v>
      </c>
      <c r="J25" s="192"/>
      <c r="K25" s="186"/>
      <c r="L25" s="186">
        <v>12</v>
      </c>
      <c r="M25" s="186">
        <v>2</v>
      </c>
      <c r="N25" s="186">
        <v>2</v>
      </c>
      <c r="O25" s="186">
        <v>3</v>
      </c>
      <c r="P25" s="186">
        <v>1</v>
      </c>
      <c r="Q25" s="186">
        <v>1</v>
      </c>
    </row>
    <row r="26" spans="1:17" s="175" customFormat="1" ht="57" customHeight="1">
      <c r="A26" s="240"/>
      <c r="B26" s="288"/>
      <c r="C26" s="75" t="s">
        <v>153</v>
      </c>
      <c r="D26" s="186">
        <v>24</v>
      </c>
      <c r="E26" s="185">
        <v>1500</v>
      </c>
      <c r="F26" s="185">
        <f>D26*E26</f>
        <v>36000</v>
      </c>
      <c r="G26" s="192"/>
      <c r="H26" s="193">
        <v>18000</v>
      </c>
      <c r="I26" s="193">
        <v>18000</v>
      </c>
      <c r="J26" s="192"/>
      <c r="K26" s="186"/>
      <c r="L26" s="186">
        <v>12</v>
      </c>
      <c r="M26" s="186">
        <v>1</v>
      </c>
      <c r="N26" s="186">
        <v>2</v>
      </c>
      <c r="O26" s="186">
        <v>3</v>
      </c>
      <c r="P26" s="186">
        <v>1</v>
      </c>
      <c r="Q26" s="186">
        <v>1</v>
      </c>
    </row>
    <row r="27" spans="1:17" s="30" customFormat="1" ht="69.75" customHeight="1">
      <c r="A27" s="78" t="s">
        <v>371</v>
      </c>
      <c r="B27" s="145">
        <f>SUM(F27)</f>
        <v>225000</v>
      </c>
      <c r="C27" s="78" t="s">
        <v>108</v>
      </c>
      <c r="D27" s="87">
        <v>15</v>
      </c>
      <c r="E27" s="88">
        <v>15000</v>
      </c>
      <c r="F27" s="88">
        <f t="shared" si="0"/>
        <v>225000</v>
      </c>
      <c r="G27" s="88"/>
      <c r="H27" s="88">
        <v>225000</v>
      </c>
      <c r="I27" s="88"/>
      <c r="J27" s="88"/>
      <c r="K27" s="87"/>
      <c r="L27" s="87">
        <v>12</v>
      </c>
      <c r="M27" s="87">
        <v>1</v>
      </c>
      <c r="N27" s="87">
        <v>4</v>
      </c>
      <c r="O27" s="87">
        <v>1</v>
      </c>
      <c r="P27" s="87">
        <v>4</v>
      </c>
      <c r="Q27" s="87">
        <v>1</v>
      </c>
    </row>
    <row r="28" spans="1:17" s="175" customFormat="1" ht="15" customHeight="1">
      <c r="A28" s="289" t="s">
        <v>396</v>
      </c>
      <c r="B28" s="292">
        <f>SUM(F28:F32)</f>
        <v>396000</v>
      </c>
      <c r="C28" s="183" t="s">
        <v>146</v>
      </c>
      <c r="D28" s="186">
        <v>350</v>
      </c>
      <c r="E28" s="185">
        <v>350</v>
      </c>
      <c r="F28" s="185">
        <f t="shared" si="0"/>
        <v>122500</v>
      </c>
      <c r="G28" s="186"/>
      <c r="H28" s="185">
        <v>122500</v>
      </c>
      <c r="I28" s="186"/>
      <c r="J28" s="185"/>
      <c r="K28" s="186"/>
      <c r="L28" s="186">
        <v>12</v>
      </c>
      <c r="M28" s="186">
        <v>1</v>
      </c>
      <c r="N28" s="186">
        <v>2</v>
      </c>
      <c r="O28" s="186">
        <v>3</v>
      </c>
      <c r="P28" s="186">
        <v>3</v>
      </c>
      <c r="Q28" s="186">
        <v>4</v>
      </c>
    </row>
    <row r="29" spans="1:17" s="175" customFormat="1">
      <c r="A29" s="290"/>
      <c r="B29" s="293"/>
      <c r="C29" s="183" t="s">
        <v>107</v>
      </c>
      <c r="D29" s="186">
        <v>350</v>
      </c>
      <c r="E29" s="194">
        <v>250</v>
      </c>
      <c r="F29" s="185">
        <f t="shared" si="0"/>
        <v>87500</v>
      </c>
      <c r="G29" s="185"/>
      <c r="H29" s="194">
        <v>77000</v>
      </c>
      <c r="I29" s="185"/>
      <c r="J29" s="185"/>
      <c r="K29" s="186"/>
      <c r="L29" s="186">
        <v>12</v>
      </c>
      <c r="M29" s="186">
        <v>1</v>
      </c>
      <c r="N29" s="186">
        <v>3</v>
      </c>
      <c r="O29" s="186">
        <v>7</v>
      </c>
      <c r="P29" s="186">
        <v>1</v>
      </c>
      <c r="Q29" s="186">
        <v>2</v>
      </c>
    </row>
    <row r="30" spans="1:17" s="175" customFormat="1">
      <c r="A30" s="290"/>
      <c r="B30" s="293"/>
      <c r="C30" s="183" t="s">
        <v>393</v>
      </c>
      <c r="D30" s="186">
        <v>10</v>
      </c>
      <c r="E30" s="194">
        <v>600</v>
      </c>
      <c r="F30" s="185">
        <v>6000</v>
      </c>
      <c r="G30" s="185"/>
      <c r="H30" s="194">
        <v>6000</v>
      </c>
      <c r="I30" s="185"/>
      <c r="J30" s="185"/>
      <c r="K30" s="186"/>
      <c r="L30" s="186">
        <v>12</v>
      </c>
      <c r="M30" s="186">
        <v>1</v>
      </c>
      <c r="N30" s="186">
        <v>3</v>
      </c>
      <c r="O30" s="186">
        <v>9</v>
      </c>
      <c r="P30" s="186">
        <v>2</v>
      </c>
      <c r="Q30" s="186">
        <v>1</v>
      </c>
    </row>
    <row r="31" spans="1:17" s="175" customFormat="1" ht="21.75" customHeight="1">
      <c r="A31" s="290"/>
      <c r="B31" s="293"/>
      <c r="C31" s="183" t="s">
        <v>294</v>
      </c>
      <c r="D31" s="186">
        <v>400</v>
      </c>
      <c r="E31" s="185">
        <v>450</v>
      </c>
      <c r="F31" s="185">
        <f t="shared" si="0"/>
        <v>180000</v>
      </c>
      <c r="G31" s="186"/>
      <c r="H31" s="185">
        <v>4500</v>
      </c>
      <c r="I31" s="185"/>
      <c r="J31" s="185"/>
      <c r="K31" s="186"/>
      <c r="L31" s="186">
        <v>12</v>
      </c>
      <c r="M31" s="186">
        <v>1</v>
      </c>
      <c r="N31" s="186">
        <v>3</v>
      </c>
      <c r="O31" s="186">
        <v>1</v>
      </c>
      <c r="P31" s="186">
        <v>1</v>
      </c>
      <c r="Q31" s="186">
        <v>1</v>
      </c>
    </row>
    <row r="32" spans="1:17" s="175" customFormat="1" ht="21.75" customHeight="1">
      <c r="A32" s="291"/>
      <c r="B32" s="294"/>
      <c r="C32" s="183"/>
      <c r="D32" s="186"/>
      <c r="E32" s="185"/>
      <c r="F32" s="185"/>
      <c r="G32" s="186"/>
      <c r="H32" s="185">
        <v>10500</v>
      </c>
      <c r="I32" s="185"/>
      <c r="J32" s="185"/>
      <c r="K32" s="186"/>
      <c r="L32" s="186">
        <v>12</v>
      </c>
      <c r="M32" s="186">
        <v>1</v>
      </c>
      <c r="N32" s="186">
        <v>3</v>
      </c>
      <c r="O32" s="186">
        <v>1</v>
      </c>
      <c r="P32" s="186">
        <v>1</v>
      </c>
      <c r="Q32" s="186">
        <v>1</v>
      </c>
    </row>
    <row r="33" spans="1:17" s="28" customFormat="1" ht="20.25" customHeight="1">
      <c r="A33" s="244" t="s">
        <v>397</v>
      </c>
      <c r="B33" s="292">
        <f>SUM(F33:F39)</f>
        <v>360250</v>
      </c>
      <c r="C33" s="79" t="s">
        <v>117</v>
      </c>
      <c r="D33" s="89">
        <v>1</v>
      </c>
      <c r="E33" s="90">
        <v>70000</v>
      </c>
      <c r="F33" s="88">
        <f t="shared" si="0"/>
        <v>70000</v>
      </c>
      <c r="G33" s="88"/>
      <c r="H33" s="88">
        <v>70000</v>
      </c>
      <c r="I33" s="88"/>
      <c r="J33" s="88"/>
      <c r="K33" s="87"/>
      <c r="L33" s="186">
        <v>12</v>
      </c>
      <c r="M33" s="87">
        <v>1</v>
      </c>
      <c r="N33" s="87">
        <v>2</v>
      </c>
      <c r="O33" s="87">
        <v>5</v>
      </c>
      <c r="P33" s="87">
        <v>1</v>
      </c>
      <c r="Q33" s="87">
        <v>2</v>
      </c>
    </row>
    <row r="34" spans="1:17" s="28" customFormat="1">
      <c r="A34" s="239"/>
      <c r="B34" s="293"/>
      <c r="C34" s="79" t="s">
        <v>107</v>
      </c>
      <c r="D34" s="89">
        <v>25</v>
      </c>
      <c r="E34" s="90">
        <v>250</v>
      </c>
      <c r="F34" s="88">
        <f t="shared" si="0"/>
        <v>6250</v>
      </c>
      <c r="G34" s="88"/>
      <c r="H34" s="88">
        <v>5500</v>
      </c>
      <c r="I34" s="88"/>
      <c r="J34" s="88"/>
      <c r="K34" s="87"/>
      <c r="L34" s="186">
        <v>12</v>
      </c>
      <c r="M34" s="87">
        <v>1</v>
      </c>
      <c r="N34" s="87">
        <v>3</v>
      </c>
      <c r="O34" s="87">
        <v>7</v>
      </c>
      <c r="P34" s="87">
        <v>1</v>
      </c>
      <c r="Q34" s="87">
        <v>2</v>
      </c>
    </row>
    <row r="35" spans="1:17" s="28" customFormat="1">
      <c r="A35" s="239"/>
      <c r="B35" s="293"/>
      <c r="C35" s="79" t="s">
        <v>109</v>
      </c>
      <c r="D35" s="89">
        <v>100</v>
      </c>
      <c r="E35" s="90">
        <v>450</v>
      </c>
      <c r="F35" s="88">
        <f t="shared" si="0"/>
        <v>45000</v>
      </c>
      <c r="G35" s="88"/>
      <c r="H35" s="88">
        <v>45000</v>
      </c>
      <c r="I35" s="88"/>
      <c r="J35" s="88"/>
      <c r="K35" s="87"/>
      <c r="L35" s="186">
        <v>12</v>
      </c>
      <c r="M35" s="87">
        <v>1</v>
      </c>
      <c r="N35" s="87">
        <v>3</v>
      </c>
      <c r="O35" s="87">
        <v>1</v>
      </c>
      <c r="P35" s="87">
        <v>1</v>
      </c>
      <c r="Q35" s="87">
        <v>1</v>
      </c>
    </row>
    <row r="36" spans="1:17" s="28" customFormat="1">
      <c r="A36" s="239"/>
      <c r="B36" s="293"/>
      <c r="C36" s="220" t="s">
        <v>346</v>
      </c>
      <c r="D36" s="223">
        <v>1</v>
      </c>
      <c r="E36" s="141">
        <v>100000</v>
      </c>
      <c r="F36" s="185">
        <f t="shared" si="0"/>
        <v>100000</v>
      </c>
      <c r="G36" s="88"/>
      <c r="H36" s="88">
        <v>100000</v>
      </c>
      <c r="I36" s="88"/>
      <c r="J36" s="88"/>
      <c r="K36" s="87"/>
      <c r="L36" s="186">
        <v>12</v>
      </c>
      <c r="M36" s="87">
        <v>1</v>
      </c>
      <c r="N36" s="87">
        <v>2</v>
      </c>
      <c r="O36" s="87">
        <v>8</v>
      </c>
      <c r="P36" s="87">
        <v>7</v>
      </c>
      <c r="Q36" s="87">
        <v>4</v>
      </c>
    </row>
    <row r="37" spans="1:17" s="28" customFormat="1">
      <c r="A37" s="239"/>
      <c r="B37" s="293"/>
      <c r="C37" s="220" t="s">
        <v>347</v>
      </c>
      <c r="D37" s="223">
        <v>1</v>
      </c>
      <c r="E37" s="141">
        <v>25000</v>
      </c>
      <c r="F37" s="185">
        <f t="shared" si="0"/>
        <v>25000</v>
      </c>
      <c r="G37" s="88"/>
      <c r="H37" s="88">
        <v>25000</v>
      </c>
      <c r="I37" s="88"/>
      <c r="J37" s="88"/>
      <c r="K37" s="87"/>
      <c r="L37" s="186">
        <v>12</v>
      </c>
      <c r="M37" s="87">
        <v>1</v>
      </c>
      <c r="N37" s="87">
        <v>2</v>
      </c>
      <c r="O37" s="87">
        <v>3</v>
      </c>
      <c r="P37" s="87">
        <v>1</v>
      </c>
      <c r="Q37" s="87">
        <v>1</v>
      </c>
    </row>
    <row r="38" spans="1:17" s="28" customFormat="1">
      <c r="A38" s="239"/>
      <c r="B38" s="293"/>
      <c r="C38" s="142" t="s">
        <v>348</v>
      </c>
      <c r="D38" s="143">
        <v>2</v>
      </c>
      <c r="E38" s="141">
        <v>7000</v>
      </c>
      <c r="F38" s="185">
        <f t="shared" si="0"/>
        <v>14000</v>
      </c>
      <c r="G38" s="88"/>
      <c r="H38" s="88">
        <v>5000</v>
      </c>
      <c r="I38" s="88"/>
      <c r="J38" s="88"/>
      <c r="K38" s="87"/>
      <c r="L38" s="186">
        <v>12</v>
      </c>
      <c r="M38" s="87">
        <v>1</v>
      </c>
      <c r="N38" s="87">
        <v>2</v>
      </c>
      <c r="O38" s="87">
        <v>2</v>
      </c>
      <c r="P38" s="87">
        <v>2</v>
      </c>
      <c r="Q38" s="87">
        <v>2</v>
      </c>
    </row>
    <row r="39" spans="1:17" s="28" customFormat="1">
      <c r="A39" s="240"/>
      <c r="B39" s="294"/>
      <c r="C39" s="222" t="s">
        <v>350</v>
      </c>
      <c r="D39" s="144">
        <v>1</v>
      </c>
      <c r="E39" s="221">
        <v>100000</v>
      </c>
      <c r="F39" s="88">
        <v>100000</v>
      </c>
      <c r="G39" s="88"/>
      <c r="H39" s="88"/>
      <c r="I39" s="88"/>
      <c r="J39" s="88"/>
      <c r="K39" s="87"/>
      <c r="L39" s="186">
        <v>12</v>
      </c>
      <c r="M39" s="87">
        <v>1</v>
      </c>
      <c r="N39" s="87">
        <v>2</v>
      </c>
      <c r="O39" s="87">
        <v>4</v>
      </c>
      <c r="P39" s="87">
        <v>1</v>
      </c>
      <c r="Q39" s="87">
        <v>2</v>
      </c>
    </row>
    <row r="40" spans="1:17" s="28" customFormat="1">
      <c r="A40" s="243" t="s">
        <v>405</v>
      </c>
      <c r="B40" s="301">
        <f>SUM(F40:F43)</f>
        <v>94375</v>
      </c>
      <c r="C40" s="75" t="s">
        <v>107</v>
      </c>
      <c r="D40" s="87">
        <v>100</v>
      </c>
      <c r="E40" s="88">
        <v>250</v>
      </c>
      <c r="F40" s="88">
        <f t="shared" si="0"/>
        <v>25000</v>
      </c>
      <c r="G40" s="88">
        <f>+F40/4</f>
        <v>6250</v>
      </c>
      <c r="H40" s="88">
        <v>6250</v>
      </c>
      <c r="I40" s="88">
        <v>6250</v>
      </c>
      <c r="J40" s="88"/>
      <c r="K40" s="87"/>
      <c r="L40" s="186">
        <v>12</v>
      </c>
      <c r="M40" s="87">
        <v>1</v>
      </c>
      <c r="N40" s="87">
        <v>2</v>
      </c>
      <c r="O40" s="87">
        <v>2</v>
      </c>
      <c r="P40" s="87">
        <v>2</v>
      </c>
      <c r="Q40" s="87">
        <v>2</v>
      </c>
    </row>
    <row r="41" spans="1:17" s="28" customFormat="1">
      <c r="A41" s="243"/>
      <c r="B41" s="301"/>
      <c r="C41" s="75" t="s">
        <v>393</v>
      </c>
      <c r="D41" s="87">
        <v>1</v>
      </c>
      <c r="E41" s="88">
        <v>35000</v>
      </c>
      <c r="F41" s="88">
        <f t="shared" si="0"/>
        <v>35000</v>
      </c>
      <c r="G41" s="88">
        <v>9000</v>
      </c>
      <c r="H41" s="88">
        <v>9000</v>
      </c>
      <c r="I41" s="88">
        <v>9000</v>
      </c>
      <c r="J41" s="88"/>
      <c r="K41" s="87"/>
      <c r="L41" s="186">
        <v>12</v>
      </c>
      <c r="M41" s="87">
        <v>1</v>
      </c>
      <c r="N41" s="87">
        <v>3</v>
      </c>
      <c r="O41" s="87">
        <v>1</v>
      </c>
      <c r="P41" s="87">
        <v>1</v>
      </c>
      <c r="Q41" s="87">
        <v>1</v>
      </c>
    </row>
    <row r="42" spans="1:17" s="28" customFormat="1" ht="16.5" customHeight="1">
      <c r="A42" s="243"/>
      <c r="B42" s="301"/>
      <c r="C42" s="75" t="s">
        <v>113</v>
      </c>
      <c r="D42" s="87">
        <v>1000</v>
      </c>
      <c r="E42" s="88">
        <v>10</v>
      </c>
      <c r="F42" s="88">
        <f t="shared" si="0"/>
        <v>10000</v>
      </c>
      <c r="G42" s="88">
        <v>3000</v>
      </c>
      <c r="H42" s="88">
        <v>3000</v>
      </c>
      <c r="I42" s="88">
        <v>3000</v>
      </c>
      <c r="J42" s="88"/>
      <c r="K42" s="87"/>
      <c r="L42" s="186">
        <v>12</v>
      </c>
      <c r="M42" s="87">
        <v>1</v>
      </c>
      <c r="N42" s="87">
        <v>2</v>
      </c>
      <c r="O42" s="87">
        <v>2</v>
      </c>
      <c r="P42" s="87">
        <v>2</v>
      </c>
      <c r="Q42" s="87">
        <v>1</v>
      </c>
    </row>
    <row r="43" spans="1:17" s="28" customFormat="1">
      <c r="A43" s="243"/>
      <c r="B43" s="301"/>
      <c r="C43" s="79" t="s">
        <v>112</v>
      </c>
      <c r="D43" s="89">
        <v>125</v>
      </c>
      <c r="E43" s="90">
        <v>195</v>
      </c>
      <c r="F43" s="88">
        <f>D43*E43</f>
        <v>24375</v>
      </c>
      <c r="G43" s="88">
        <v>3250</v>
      </c>
      <c r="H43" s="88">
        <v>3250</v>
      </c>
      <c r="I43" s="88">
        <v>3250</v>
      </c>
      <c r="J43" s="88"/>
      <c r="K43" s="87"/>
      <c r="L43" s="186">
        <v>12</v>
      </c>
      <c r="M43" s="87">
        <v>1</v>
      </c>
      <c r="N43" s="87">
        <v>3</v>
      </c>
      <c r="O43" s="87">
        <v>3</v>
      </c>
      <c r="P43" s="87">
        <v>1</v>
      </c>
      <c r="Q43" s="87">
        <v>3</v>
      </c>
    </row>
    <row r="44" spans="1:17" ht="15.75" thickBot="1">
      <c r="A44" s="302" t="s">
        <v>0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98"/>
      <c r="N44" s="98"/>
      <c r="O44" s="98"/>
      <c r="P44" s="98"/>
      <c r="Q44" s="98"/>
    </row>
    <row r="45" spans="1:17" ht="15.75" thickBot="1">
      <c r="A45" s="314" t="s">
        <v>1</v>
      </c>
      <c r="B45" s="316" t="s">
        <v>28</v>
      </c>
      <c r="C45" s="316" t="s">
        <v>2</v>
      </c>
      <c r="D45" s="316" t="s">
        <v>3</v>
      </c>
      <c r="E45" s="316" t="s">
        <v>4</v>
      </c>
      <c r="F45" s="318" t="s">
        <v>5</v>
      </c>
      <c r="G45" s="320" t="s">
        <v>6</v>
      </c>
      <c r="H45" s="321"/>
      <c r="I45" s="321"/>
      <c r="J45" s="322"/>
      <c r="K45" s="323" t="s">
        <v>11</v>
      </c>
      <c r="L45" s="324"/>
      <c r="M45" s="304" t="s">
        <v>12</v>
      </c>
      <c r="N45" s="305"/>
      <c r="O45" s="305"/>
      <c r="P45" s="305"/>
      <c r="Q45" s="306"/>
    </row>
    <row r="46" spans="1:17">
      <c r="A46" s="315"/>
      <c r="B46" s="317"/>
      <c r="C46" s="317"/>
      <c r="D46" s="317"/>
      <c r="E46" s="317"/>
      <c r="F46" s="319"/>
      <c r="G46" s="91" t="s">
        <v>7</v>
      </c>
      <c r="H46" s="91" t="s">
        <v>8</v>
      </c>
      <c r="I46" s="91" t="s">
        <v>35</v>
      </c>
      <c r="J46" s="91" t="s">
        <v>10</v>
      </c>
      <c r="K46" s="325"/>
      <c r="L46" s="326"/>
      <c r="M46" s="307"/>
      <c r="N46" s="308"/>
      <c r="O46" s="308"/>
      <c r="P46" s="308"/>
      <c r="Q46" s="309"/>
    </row>
    <row r="47" spans="1:17" ht="63.75" customHeight="1">
      <c r="A47" s="187" t="s">
        <v>124</v>
      </c>
      <c r="B47" s="78" t="s">
        <v>123</v>
      </c>
      <c r="C47" s="78" t="s">
        <v>122</v>
      </c>
      <c r="D47" s="78" t="s">
        <v>110</v>
      </c>
      <c r="E47" s="87"/>
      <c r="F47" s="115">
        <v>1500</v>
      </c>
      <c r="G47" s="88"/>
      <c r="H47" s="88"/>
      <c r="I47" s="88"/>
      <c r="J47" s="88"/>
      <c r="K47" s="310"/>
      <c r="L47" s="311"/>
      <c r="M47" s="300"/>
      <c r="N47" s="300"/>
      <c r="O47" s="300"/>
      <c r="P47" s="300"/>
      <c r="Q47" s="300"/>
    </row>
    <row r="48" spans="1:17">
      <c r="A48" s="312" t="s">
        <v>14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120"/>
      <c r="N48" s="120"/>
      <c r="O48" s="120"/>
      <c r="P48" s="120"/>
      <c r="Q48" s="121"/>
    </row>
    <row r="49" spans="1:17">
      <c r="A49" s="329" t="s">
        <v>15</v>
      </c>
      <c r="B49" s="331" t="s">
        <v>16</v>
      </c>
      <c r="C49" s="328" t="s">
        <v>17</v>
      </c>
      <c r="D49" s="332"/>
      <c r="E49" s="332"/>
      <c r="F49" s="332"/>
      <c r="G49" s="328" t="s">
        <v>34</v>
      </c>
      <c r="H49" s="328"/>
      <c r="I49" s="328"/>
      <c r="J49" s="328"/>
      <c r="K49" s="303" t="s">
        <v>21</v>
      </c>
      <c r="L49" s="327" t="s">
        <v>29</v>
      </c>
      <c r="M49" s="327"/>
      <c r="N49" s="327"/>
      <c r="O49" s="327"/>
      <c r="P49" s="327"/>
      <c r="Q49" s="327"/>
    </row>
    <row r="50" spans="1:17" ht="10.5" customHeight="1">
      <c r="A50" s="330"/>
      <c r="B50" s="300"/>
      <c r="C50" s="86" t="s">
        <v>36</v>
      </c>
      <c r="D50" s="86" t="s">
        <v>18</v>
      </c>
      <c r="E50" s="86" t="s">
        <v>19</v>
      </c>
      <c r="F50" s="86" t="s">
        <v>20</v>
      </c>
      <c r="G50" s="86" t="s">
        <v>7</v>
      </c>
      <c r="H50" s="86" t="s">
        <v>8</v>
      </c>
      <c r="I50" s="86" t="s">
        <v>9</v>
      </c>
      <c r="J50" s="86" t="s">
        <v>10</v>
      </c>
      <c r="K50" s="300"/>
      <c r="L50" s="225" t="s">
        <v>22</v>
      </c>
      <c r="M50" s="225" t="s">
        <v>23</v>
      </c>
      <c r="N50" s="225" t="s">
        <v>24</v>
      </c>
      <c r="O50" s="225" t="s">
        <v>25</v>
      </c>
      <c r="P50" s="225" t="s">
        <v>26</v>
      </c>
      <c r="Q50" s="225" t="s">
        <v>27</v>
      </c>
    </row>
    <row r="51" spans="1:17" ht="15" customHeight="1">
      <c r="A51" s="336" t="s">
        <v>166</v>
      </c>
      <c r="B51" s="244"/>
      <c r="C51" s="71" t="s">
        <v>167</v>
      </c>
      <c r="D51" s="71">
        <v>5</v>
      </c>
      <c r="E51" s="86"/>
      <c r="F51" s="88"/>
      <c r="G51" s="86"/>
      <c r="H51" s="147" t="s">
        <v>106</v>
      </c>
      <c r="I51" s="86"/>
      <c r="J51" s="86"/>
      <c r="K51" s="78"/>
      <c r="L51" s="225">
        <v>12</v>
      </c>
      <c r="M51" s="225">
        <v>1</v>
      </c>
      <c r="N51" s="225">
        <v>3</v>
      </c>
      <c r="O51" s="225">
        <v>9</v>
      </c>
      <c r="P51" s="225">
        <v>2</v>
      </c>
      <c r="Q51" s="225">
        <v>1</v>
      </c>
    </row>
    <row r="52" spans="1:17">
      <c r="A52" s="337"/>
      <c r="B52" s="239"/>
      <c r="C52" s="71" t="s">
        <v>147</v>
      </c>
      <c r="D52" s="71">
        <v>5</v>
      </c>
      <c r="E52" s="71">
        <v>45000</v>
      </c>
      <c r="F52" s="88"/>
      <c r="G52" s="86"/>
      <c r="H52" s="147" t="s">
        <v>106</v>
      </c>
      <c r="I52" s="86"/>
      <c r="J52" s="86"/>
      <c r="K52" s="78"/>
      <c r="L52" s="225">
        <v>12</v>
      </c>
      <c r="M52" s="225">
        <v>1</v>
      </c>
      <c r="N52" s="225">
        <v>3</v>
      </c>
      <c r="O52" s="225">
        <v>9</v>
      </c>
      <c r="P52" s="225">
        <v>2</v>
      </c>
      <c r="Q52" s="225">
        <v>1</v>
      </c>
    </row>
    <row r="53" spans="1:17" ht="15.75" customHeight="1">
      <c r="A53" s="337"/>
      <c r="B53" s="239"/>
      <c r="C53" s="71" t="s">
        <v>168</v>
      </c>
      <c r="D53" s="71">
        <v>2</v>
      </c>
      <c r="E53" s="86">
        <v>50000</v>
      </c>
      <c r="F53" s="88">
        <f>D53*E53</f>
        <v>100000</v>
      </c>
      <c r="G53" s="86"/>
      <c r="H53" s="147" t="s">
        <v>106</v>
      </c>
      <c r="I53" s="86"/>
      <c r="J53" s="86"/>
      <c r="K53" s="78"/>
      <c r="L53" s="225">
        <v>12</v>
      </c>
      <c r="M53" s="225">
        <v>1</v>
      </c>
      <c r="N53" s="225">
        <v>3</v>
      </c>
      <c r="O53" s="225">
        <v>9</v>
      </c>
      <c r="P53" s="225">
        <v>2</v>
      </c>
      <c r="Q53" s="225">
        <v>1</v>
      </c>
    </row>
    <row r="54" spans="1:17" ht="15.75" customHeight="1">
      <c r="A54" s="337"/>
      <c r="B54" s="239"/>
      <c r="C54" s="71" t="s">
        <v>176</v>
      </c>
      <c r="D54" s="71">
        <v>5</v>
      </c>
      <c r="E54" s="86"/>
      <c r="F54" s="146">
        <f t="shared" ref="F54:F118" si="1">D54*E54</f>
        <v>0</v>
      </c>
      <c r="G54" s="86"/>
      <c r="H54" s="147" t="s">
        <v>106</v>
      </c>
      <c r="I54" s="86"/>
      <c r="J54" s="86"/>
      <c r="K54" s="78"/>
      <c r="L54" s="225">
        <v>12</v>
      </c>
      <c r="M54" s="225">
        <v>1</v>
      </c>
      <c r="N54" s="225">
        <v>3</v>
      </c>
      <c r="O54" s="225">
        <v>9</v>
      </c>
      <c r="P54" s="225">
        <v>2</v>
      </c>
      <c r="Q54" s="225">
        <v>1</v>
      </c>
    </row>
    <row r="55" spans="1:17" ht="15.75" customHeight="1">
      <c r="A55" s="337"/>
      <c r="B55" s="239"/>
      <c r="C55" s="71" t="s">
        <v>169</v>
      </c>
      <c r="D55" s="71">
        <v>4</v>
      </c>
      <c r="E55" s="86"/>
      <c r="F55" s="146">
        <f t="shared" si="1"/>
        <v>0</v>
      </c>
      <c r="G55" s="86"/>
      <c r="H55" s="147" t="s">
        <v>106</v>
      </c>
      <c r="I55" s="86"/>
      <c r="J55" s="86"/>
      <c r="K55" s="78"/>
      <c r="L55" s="225">
        <v>12</v>
      </c>
      <c r="M55" s="225">
        <v>1</v>
      </c>
      <c r="N55" s="225">
        <v>3</v>
      </c>
      <c r="O55" s="225">
        <v>9</v>
      </c>
      <c r="P55" s="225">
        <v>2</v>
      </c>
      <c r="Q55" s="225">
        <v>1</v>
      </c>
    </row>
    <row r="56" spans="1:17" ht="15.75" customHeight="1">
      <c r="A56" s="337"/>
      <c r="B56" s="239"/>
      <c r="C56" s="71" t="s">
        <v>165</v>
      </c>
      <c r="D56" s="71">
        <v>1</v>
      </c>
      <c r="E56" s="86"/>
      <c r="F56" s="146">
        <f t="shared" si="1"/>
        <v>0</v>
      </c>
      <c r="G56" s="86"/>
      <c r="H56" s="147" t="s">
        <v>106</v>
      </c>
      <c r="I56" s="86"/>
      <c r="J56" s="86"/>
      <c r="K56" s="78"/>
      <c r="L56" s="225">
        <v>12</v>
      </c>
      <c r="M56" s="225">
        <v>1</v>
      </c>
      <c r="N56" s="225">
        <v>3</v>
      </c>
      <c r="O56" s="225">
        <v>9</v>
      </c>
      <c r="P56" s="225">
        <v>2</v>
      </c>
      <c r="Q56" s="225">
        <v>1</v>
      </c>
    </row>
    <row r="57" spans="1:17" ht="15.75" customHeight="1">
      <c r="A57" s="337"/>
      <c r="B57" s="239"/>
      <c r="C57" s="71" t="s">
        <v>312</v>
      </c>
      <c r="D57" s="71">
        <v>1</v>
      </c>
      <c r="E57" s="86"/>
      <c r="F57" s="146">
        <f t="shared" si="1"/>
        <v>0</v>
      </c>
      <c r="G57" s="86"/>
      <c r="H57" s="147" t="s">
        <v>106</v>
      </c>
      <c r="I57" s="86"/>
      <c r="J57" s="86"/>
      <c r="K57" s="78"/>
      <c r="L57" s="225">
        <v>12</v>
      </c>
      <c r="M57" s="225">
        <v>1</v>
      </c>
      <c r="N57" s="225">
        <v>3</v>
      </c>
      <c r="O57" s="225">
        <v>9</v>
      </c>
      <c r="P57" s="225">
        <v>2</v>
      </c>
      <c r="Q57" s="225">
        <v>1</v>
      </c>
    </row>
    <row r="58" spans="1:17" ht="15.75" customHeight="1">
      <c r="A58" s="337"/>
      <c r="B58" s="239"/>
      <c r="C58" s="71" t="s">
        <v>170</v>
      </c>
      <c r="D58" s="71">
        <v>4</v>
      </c>
      <c r="E58" s="86"/>
      <c r="F58" s="146">
        <f t="shared" si="1"/>
        <v>0</v>
      </c>
      <c r="G58" s="86"/>
      <c r="H58" s="147" t="s">
        <v>106</v>
      </c>
      <c r="I58" s="86"/>
      <c r="J58" s="86"/>
      <c r="K58" s="78"/>
      <c r="L58" s="225">
        <v>12</v>
      </c>
      <c r="M58" s="225">
        <v>1</v>
      </c>
      <c r="N58" s="225">
        <v>3</v>
      </c>
      <c r="O58" s="225">
        <v>9</v>
      </c>
      <c r="P58" s="225">
        <v>2</v>
      </c>
      <c r="Q58" s="225">
        <v>1</v>
      </c>
    </row>
    <row r="59" spans="1:17" ht="15.75" customHeight="1">
      <c r="A59" s="337"/>
      <c r="B59" s="239"/>
      <c r="C59" s="71" t="s">
        <v>178</v>
      </c>
      <c r="D59" s="71">
        <v>1</v>
      </c>
      <c r="E59" s="86"/>
      <c r="F59" s="146">
        <f t="shared" si="1"/>
        <v>0</v>
      </c>
      <c r="G59" s="86"/>
      <c r="H59" s="147" t="s">
        <v>106</v>
      </c>
      <c r="I59" s="86"/>
      <c r="J59" s="86"/>
      <c r="K59" s="78"/>
      <c r="L59" s="225">
        <v>12</v>
      </c>
      <c r="M59" s="225">
        <v>1</v>
      </c>
      <c r="N59" s="225">
        <v>3</v>
      </c>
      <c r="O59" s="225">
        <v>9</v>
      </c>
      <c r="P59" s="225">
        <v>2</v>
      </c>
      <c r="Q59" s="225">
        <v>1</v>
      </c>
    </row>
    <row r="60" spans="1:17" ht="15.75" customHeight="1">
      <c r="A60" s="337"/>
      <c r="B60" s="239"/>
      <c r="C60" s="71" t="s">
        <v>353</v>
      </c>
      <c r="D60" s="71">
        <v>2</v>
      </c>
      <c r="E60" s="86"/>
      <c r="F60" s="146">
        <f t="shared" si="1"/>
        <v>0</v>
      </c>
      <c r="G60" s="86"/>
      <c r="H60" s="147" t="s">
        <v>106</v>
      </c>
      <c r="I60" s="86"/>
      <c r="J60" s="86"/>
      <c r="K60" s="85"/>
      <c r="L60" s="225">
        <v>12</v>
      </c>
      <c r="M60" s="225">
        <v>1</v>
      </c>
      <c r="N60" s="225">
        <v>3</v>
      </c>
      <c r="O60" s="225">
        <v>9</v>
      </c>
      <c r="P60" s="225">
        <v>2</v>
      </c>
      <c r="Q60" s="225">
        <v>1</v>
      </c>
    </row>
    <row r="61" spans="1:17" ht="15.75" customHeight="1">
      <c r="A61" s="337"/>
      <c r="B61" s="239"/>
      <c r="C61" s="71" t="s">
        <v>172</v>
      </c>
      <c r="D61" s="71">
        <v>4</v>
      </c>
      <c r="E61" s="86"/>
      <c r="F61" s="146">
        <f t="shared" si="1"/>
        <v>0</v>
      </c>
      <c r="G61" s="86"/>
      <c r="H61" s="147" t="s">
        <v>106</v>
      </c>
      <c r="I61" s="86"/>
      <c r="J61" s="86"/>
      <c r="K61" s="78"/>
      <c r="L61" s="225">
        <v>12</v>
      </c>
      <c r="M61" s="225">
        <v>1</v>
      </c>
      <c r="N61" s="225">
        <v>3</v>
      </c>
      <c r="O61" s="225">
        <v>9</v>
      </c>
      <c r="P61" s="225">
        <v>2</v>
      </c>
      <c r="Q61" s="225">
        <v>1</v>
      </c>
    </row>
    <row r="62" spans="1:17" ht="15.75" customHeight="1">
      <c r="A62" s="337"/>
      <c r="B62" s="239"/>
      <c r="C62" s="71" t="s">
        <v>164</v>
      </c>
      <c r="D62" s="71">
        <v>2</v>
      </c>
      <c r="E62" s="86"/>
      <c r="F62" s="146">
        <f t="shared" si="1"/>
        <v>0</v>
      </c>
      <c r="G62" s="86"/>
      <c r="H62" s="147" t="s">
        <v>106</v>
      </c>
      <c r="I62" s="86"/>
      <c r="J62" s="86"/>
      <c r="K62" s="78"/>
      <c r="L62" s="225">
        <v>12</v>
      </c>
      <c r="M62" s="225">
        <v>1</v>
      </c>
      <c r="N62" s="225">
        <v>3</v>
      </c>
      <c r="O62" s="225">
        <v>9</v>
      </c>
      <c r="P62" s="225">
        <v>2</v>
      </c>
      <c r="Q62" s="225">
        <v>1</v>
      </c>
    </row>
    <row r="63" spans="1:17" ht="18" customHeight="1">
      <c r="A63" s="337"/>
      <c r="B63" s="239"/>
      <c r="C63" s="71" t="s">
        <v>178</v>
      </c>
      <c r="D63" s="71">
        <v>3</v>
      </c>
      <c r="E63" s="86"/>
      <c r="F63" s="146">
        <f t="shared" si="1"/>
        <v>0</v>
      </c>
      <c r="G63" s="86"/>
      <c r="H63" s="147" t="s">
        <v>106</v>
      </c>
      <c r="I63" s="86"/>
      <c r="J63" s="86"/>
      <c r="K63" s="78"/>
      <c r="L63" s="225">
        <v>12</v>
      </c>
      <c r="M63" s="225">
        <v>1</v>
      </c>
      <c r="N63" s="225">
        <v>3</v>
      </c>
      <c r="O63" s="225">
        <v>9</v>
      </c>
      <c r="P63" s="225">
        <v>2</v>
      </c>
      <c r="Q63" s="225">
        <v>1</v>
      </c>
    </row>
    <row r="64" spans="1:17" ht="33" customHeight="1">
      <c r="A64" s="337"/>
      <c r="B64" s="239"/>
      <c r="C64" s="71" t="s">
        <v>191</v>
      </c>
      <c r="D64" s="71">
        <v>1</v>
      </c>
      <c r="E64" s="86"/>
      <c r="F64" s="146">
        <f t="shared" si="1"/>
        <v>0</v>
      </c>
      <c r="G64" s="86"/>
      <c r="H64" s="147" t="s">
        <v>106</v>
      </c>
      <c r="I64" s="86"/>
      <c r="J64" s="86"/>
      <c r="K64" s="78"/>
      <c r="L64" s="225">
        <v>12</v>
      </c>
      <c r="M64" s="225">
        <v>1</v>
      </c>
      <c r="N64" s="225">
        <v>3</v>
      </c>
      <c r="O64" s="225">
        <v>9</v>
      </c>
      <c r="P64" s="225">
        <v>2</v>
      </c>
      <c r="Q64" s="225">
        <v>1</v>
      </c>
    </row>
    <row r="65" spans="1:17" ht="18" customHeight="1">
      <c r="A65" s="337"/>
      <c r="B65" s="239"/>
      <c r="C65" s="71" t="s">
        <v>155</v>
      </c>
      <c r="D65" s="71">
        <v>100</v>
      </c>
      <c r="E65" s="86"/>
      <c r="F65" s="146">
        <f t="shared" si="1"/>
        <v>0</v>
      </c>
      <c r="G65" s="86"/>
      <c r="H65" s="147" t="s">
        <v>106</v>
      </c>
      <c r="I65" s="86"/>
      <c r="J65" s="86"/>
      <c r="K65" s="78"/>
      <c r="L65" s="225">
        <v>12</v>
      </c>
      <c r="M65" s="225">
        <v>1</v>
      </c>
      <c r="N65" s="225">
        <v>3</v>
      </c>
      <c r="O65" s="225">
        <v>9</v>
      </c>
      <c r="P65" s="225">
        <v>2</v>
      </c>
      <c r="Q65" s="225">
        <v>1</v>
      </c>
    </row>
    <row r="66" spans="1:17" ht="18" customHeight="1">
      <c r="A66" s="337"/>
      <c r="B66" s="239"/>
      <c r="C66" s="123" t="s">
        <v>193</v>
      </c>
      <c r="D66" s="124">
        <v>2</v>
      </c>
      <c r="E66" s="86"/>
      <c r="F66" s="146">
        <f t="shared" si="1"/>
        <v>0</v>
      </c>
      <c r="G66" s="86"/>
      <c r="H66" s="147" t="s">
        <v>106</v>
      </c>
      <c r="I66" s="86"/>
      <c r="J66" s="86"/>
      <c r="K66" s="78"/>
      <c r="L66" s="225">
        <v>12</v>
      </c>
      <c r="M66" s="225">
        <v>1</v>
      </c>
      <c r="N66" s="225">
        <v>3</v>
      </c>
      <c r="O66" s="225">
        <v>9</v>
      </c>
      <c r="P66" s="225">
        <v>2</v>
      </c>
      <c r="Q66" s="225">
        <v>1</v>
      </c>
    </row>
    <row r="67" spans="1:17" ht="18" customHeight="1">
      <c r="A67" s="337"/>
      <c r="B67" s="236"/>
      <c r="C67" s="125" t="s">
        <v>194</v>
      </c>
      <c r="D67" s="126">
        <v>4</v>
      </c>
      <c r="E67" s="113"/>
      <c r="F67" s="146">
        <f t="shared" si="1"/>
        <v>0</v>
      </c>
      <c r="G67" s="86"/>
      <c r="H67" s="147" t="s">
        <v>106</v>
      </c>
      <c r="I67" s="86"/>
      <c r="J67" s="86"/>
      <c r="K67" s="78"/>
      <c r="L67" s="225">
        <v>12</v>
      </c>
      <c r="M67" s="225">
        <v>1</v>
      </c>
      <c r="N67" s="225">
        <v>3</v>
      </c>
      <c r="O67" s="225">
        <v>9</v>
      </c>
      <c r="P67" s="225">
        <v>2</v>
      </c>
      <c r="Q67" s="225">
        <v>1</v>
      </c>
    </row>
    <row r="68" spans="1:17" ht="18" customHeight="1">
      <c r="A68" s="337"/>
      <c r="B68" s="236"/>
      <c r="C68" s="125" t="s">
        <v>195</v>
      </c>
      <c r="D68" s="126">
        <v>5</v>
      </c>
      <c r="E68" s="113"/>
      <c r="F68" s="146">
        <f t="shared" si="1"/>
        <v>0</v>
      </c>
      <c r="G68" s="86"/>
      <c r="H68" s="147" t="s">
        <v>106</v>
      </c>
      <c r="I68" s="86"/>
      <c r="J68" s="86"/>
      <c r="K68" s="78"/>
      <c r="L68" s="225">
        <v>12</v>
      </c>
      <c r="M68" s="225">
        <v>1</v>
      </c>
      <c r="N68" s="225">
        <v>3</v>
      </c>
      <c r="O68" s="225">
        <v>9</v>
      </c>
      <c r="P68" s="225">
        <v>2</v>
      </c>
      <c r="Q68" s="225">
        <v>1</v>
      </c>
    </row>
    <row r="69" spans="1:17" ht="18" customHeight="1">
      <c r="A69" s="337"/>
      <c r="B69" s="236"/>
      <c r="C69" s="125" t="s">
        <v>232</v>
      </c>
      <c r="D69" s="71">
        <v>12</v>
      </c>
      <c r="E69" s="113"/>
      <c r="F69" s="146">
        <f t="shared" si="1"/>
        <v>0</v>
      </c>
      <c r="G69" s="86"/>
      <c r="H69" s="147" t="s">
        <v>106</v>
      </c>
      <c r="I69" s="86"/>
      <c r="J69" s="86"/>
      <c r="K69" s="78"/>
      <c r="L69" s="225">
        <v>12</v>
      </c>
      <c r="M69" s="225">
        <v>1</v>
      </c>
      <c r="N69" s="225">
        <v>3</v>
      </c>
      <c r="O69" s="225">
        <v>9</v>
      </c>
      <c r="P69" s="225">
        <v>2</v>
      </c>
      <c r="Q69" s="225">
        <v>1</v>
      </c>
    </row>
    <row r="70" spans="1:17" ht="18" customHeight="1">
      <c r="A70" s="337"/>
      <c r="B70" s="236"/>
      <c r="C70" s="125" t="s">
        <v>352</v>
      </c>
      <c r="D70" s="71">
        <v>24</v>
      </c>
      <c r="E70" s="113"/>
      <c r="F70" s="146">
        <f t="shared" si="1"/>
        <v>0</v>
      </c>
      <c r="G70" s="86"/>
      <c r="H70" s="147" t="s">
        <v>106</v>
      </c>
      <c r="I70" s="86"/>
      <c r="J70" s="86"/>
      <c r="K70" s="78"/>
      <c r="L70" s="225">
        <v>12</v>
      </c>
      <c r="M70" s="225">
        <v>1</v>
      </c>
      <c r="N70" s="225">
        <v>3</v>
      </c>
      <c r="O70" s="225">
        <v>9</v>
      </c>
      <c r="P70" s="225">
        <v>2</v>
      </c>
      <c r="Q70" s="225">
        <v>1</v>
      </c>
    </row>
    <row r="71" spans="1:17" ht="18" customHeight="1">
      <c r="A71" s="337"/>
      <c r="B71" s="236"/>
      <c r="C71" s="125" t="s">
        <v>234</v>
      </c>
      <c r="D71" s="71">
        <v>280</v>
      </c>
      <c r="E71" s="113"/>
      <c r="F71" s="146">
        <f t="shared" si="1"/>
        <v>0</v>
      </c>
      <c r="G71" s="86"/>
      <c r="H71" s="147" t="s">
        <v>106</v>
      </c>
      <c r="I71" s="86"/>
      <c r="J71" s="86"/>
      <c r="K71" s="78"/>
      <c r="L71" s="225">
        <v>12</v>
      </c>
      <c r="M71" s="225">
        <v>1</v>
      </c>
      <c r="N71" s="225">
        <v>3</v>
      </c>
      <c r="O71" s="225">
        <v>9</v>
      </c>
      <c r="P71" s="225">
        <v>2</v>
      </c>
      <c r="Q71" s="225">
        <v>1</v>
      </c>
    </row>
    <row r="72" spans="1:17" ht="18" customHeight="1" thickBot="1">
      <c r="A72" s="337"/>
      <c r="B72" s="236"/>
      <c r="C72" s="127" t="s">
        <v>239</v>
      </c>
      <c r="D72" s="128">
        <v>2</v>
      </c>
      <c r="E72" s="113"/>
      <c r="F72" s="146">
        <f t="shared" si="1"/>
        <v>0</v>
      </c>
      <c r="G72" s="86"/>
      <c r="H72" s="147" t="s">
        <v>106</v>
      </c>
      <c r="I72" s="86"/>
      <c r="J72" s="86"/>
      <c r="K72" s="78"/>
      <c r="L72" s="225">
        <v>12</v>
      </c>
      <c r="M72" s="225">
        <v>1</v>
      </c>
      <c r="N72" s="225">
        <v>3</v>
      </c>
      <c r="O72" s="225">
        <v>9</v>
      </c>
      <c r="P72" s="225">
        <v>2</v>
      </c>
      <c r="Q72" s="225">
        <v>1</v>
      </c>
    </row>
    <row r="73" spans="1:17" ht="18" customHeight="1" thickBot="1">
      <c r="A73" s="337"/>
      <c r="B73" s="236"/>
      <c r="C73" s="129" t="s">
        <v>240</v>
      </c>
      <c r="D73" s="128">
        <v>5</v>
      </c>
      <c r="E73" s="113"/>
      <c r="F73" s="146">
        <f t="shared" si="1"/>
        <v>0</v>
      </c>
      <c r="G73" s="86"/>
      <c r="H73" s="147" t="s">
        <v>106</v>
      </c>
      <c r="I73" s="86"/>
      <c r="J73" s="86"/>
      <c r="K73" s="78"/>
      <c r="L73" s="225">
        <v>12</v>
      </c>
      <c r="M73" s="225">
        <v>1</v>
      </c>
      <c r="N73" s="225">
        <v>3</v>
      </c>
      <c r="O73" s="225">
        <v>9</v>
      </c>
      <c r="P73" s="225">
        <v>2</v>
      </c>
      <c r="Q73" s="225">
        <v>1</v>
      </c>
    </row>
    <row r="74" spans="1:17" ht="18" customHeight="1" thickBot="1">
      <c r="A74" s="337"/>
      <c r="B74" s="236"/>
      <c r="C74" s="129" t="s">
        <v>241</v>
      </c>
      <c r="D74" s="130">
        <v>20</v>
      </c>
      <c r="E74" s="113"/>
      <c r="F74" s="146">
        <f t="shared" si="1"/>
        <v>0</v>
      </c>
      <c r="G74" s="86"/>
      <c r="H74" s="147" t="s">
        <v>106</v>
      </c>
      <c r="I74" s="86"/>
      <c r="J74" s="86"/>
      <c r="K74" s="78"/>
      <c r="L74" s="225">
        <v>12</v>
      </c>
      <c r="M74" s="225">
        <v>1</v>
      </c>
      <c r="N74" s="225">
        <v>3</v>
      </c>
      <c r="O74" s="225">
        <v>9</v>
      </c>
      <c r="P74" s="225">
        <v>2</v>
      </c>
      <c r="Q74" s="225">
        <v>1</v>
      </c>
    </row>
    <row r="75" spans="1:17" ht="18" customHeight="1" thickBot="1">
      <c r="A75" s="337"/>
      <c r="B75" s="236"/>
      <c r="C75" s="129" t="s">
        <v>242</v>
      </c>
      <c r="D75" s="130">
        <v>10</v>
      </c>
      <c r="E75" s="113"/>
      <c r="F75" s="146">
        <f t="shared" si="1"/>
        <v>0</v>
      </c>
      <c r="G75" s="86"/>
      <c r="H75" s="147" t="s">
        <v>106</v>
      </c>
      <c r="I75" s="86"/>
      <c r="J75" s="86"/>
      <c r="K75" s="78"/>
      <c r="L75" s="225">
        <v>12</v>
      </c>
      <c r="M75" s="225">
        <v>1</v>
      </c>
      <c r="N75" s="225">
        <v>3</v>
      </c>
      <c r="O75" s="225">
        <v>9</v>
      </c>
      <c r="P75" s="225">
        <v>2</v>
      </c>
      <c r="Q75" s="225">
        <v>1</v>
      </c>
    </row>
    <row r="76" spans="1:17" ht="18" customHeight="1" thickBot="1">
      <c r="A76" s="337"/>
      <c r="B76" s="236"/>
      <c r="C76" s="129" t="s">
        <v>243</v>
      </c>
      <c r="D76" s="130">
        <v>10</v>
      </c>
      <c r="E76" s="113"/>
      <c r="F76" s="146">
        <f t="shared" si="1"/>
        <v>0</v>
      </c>
      <c r="G76" s="86"/>
      <c r="H76" s="147" t="s">
        <v>106</v>
      </c>
      <c r="I76" s="86"/>
      <c r="J76" s="86"/>
      <c r="K76" s="78"/>
      <c r="L76" s="225">
        <v>12</v>
      </c>
      <c r="M76" s="225">
        <v>1</v>
      </c>
      <c r="N76" s="225">
        <v>3</v>
      </c>
      <c r="O76" s="225">
        <v>9</v>
      </c>
      <c r="P76" s="225">
        <v>2</v>
      </c>
      <c r="Q76" s="225">
        <v>1</v>
      </c>
    </row>
    <row r="77" spans="1:17" ht="18" customHeight="1" thickBot="1">
      <c r="A77" s="337"/>
      <c r="B77" s="236"/>
      <c r="C77" s="129" t="s">
        <v>244</v>
      </c>
      <c r="D77" s="128">
        <v>10</v>
      </c>
      <c r="E77" s="113"/>
      <c r="F77" s="146">
        <f t="shared" si="1"/>
        <v>0</v>
      </c>
      <c r="G77" s="86"/>
      <c r="H77" s="147" t="s">
        <v>106</v>
      </c>
      <c r="I77" s="86"/>
      <c r="J77" s="86"/>
      <c r="K77" s="78"/>
      <c r="L77" s="225">
        <v>12</v>
      </c>
      <c r="M77" s="225">
        <v>1</v>
      </c>
      <c r="N77" s="225">
        <v>3</v>
      </c>
      <c r="O77" s="225">
        <v>9</v>
      </c>
      <c r="P77" s="225">
        <v>2</v>
      </c>
      <c r="Q77" s="225">
        <v>1</v>
      </c>
    </row>
    <row r="78" spans="1:17" ht="18" customHeight="1" thickBot="1">
      <c r="A78" s="337"/>
      <c r="B78" s="236"/>
      <c r="C78" s="129" t="s">
        <v>245</v>
      </c>
      <c r="D78" s="128">
        <v>2</v>
      </c>
      <c r="E78" s="113"/>
      <c r="F78" s="146">
        <f t="shared" si="1"/>
        <v>0</v>
      </c>
      <c r="G78" s="86"/>
      <c r="H78" s="147" t="s">
        <v>106</v>
      </c>
      <c r="I78" s="86"/>
      <c r="J78" s="86"/>
      <c r="K78" s="78"/>
      <c r="L78" s="225">
        <v>12</v>
      </c>
      <c r="M78" s="225">
        <v>1</v>
      </c>
      <c r="N78" s="225">
        <v>3</v>
      </c>
      <c r="O78" s="225">
        <v>9</v>
      </c>
      <c r="P78" s="225">
        <v>2</v>
      </c>
      <c r="Q78" s="225">
        <v>1</v>
      </c>
    </row>
    <row r="79" spans="1:17" ht="18" customHeight="1">
      <c r="A79" s="337"/>
      <c r="B79" s="236"/>
      <c r="C79" s="131" t="s">
        <v>246</v>
      </c>
      <c r="D79" s="132">
        <v>2</v>
      </c>
      <c r="E79" s="113"/>
      <c r="F79" s="146">
        <f t="shared" si="1"/>
        <v>0</v>
      </c>
      <c r="G79" s="86"/>
      <c r="H79" s="147" t="s">
        <v>106</v>
      </c>
      <c r="I79" s="86"/>
      <c r="J79" s="86"/>
      <c r="K79" s="78"/>
      <c r="L79" s="225">
        <v>12</v>
      </c>
      <c r="M79" s="225">
        <v>1</v>
      </c>
      <c r="N79" s="225">
        <v>3</v>
      </c>
      <c r="O79" s="225">
        <v>9</v>
      </c>
      <c r="P79" s="225">
        <v>2</v>
      </c>
      <c r="Q79" s="225">
        <v>1</v>
      </c>
    </row>
    <row r="80" spans="1:17" ht="18" customHeight="1">
      <c r="A80" s="337"/>
      <c r="B80" s="236"/>
      <c r="C80" s="125" t="s">
        <v>247</v>
      </c>
      <c r="D80" s="133">
        <v>2</v>
      </c>
      <c r="E80" s="113"/>
      <c r="F80" s="146">
        <f t="shared" si="1"/>
        <v>0</v>
      </c>
      <c r="G80" s="86"/>
      <c r="H80" s="147" t="s">
        <v>106</v>
      </c>
      <c r="I80" s="86"/>
      <c r="J80" s="86"/>
      <c r="K80" s="78"/>
      <c r="L80" s="225">
        <v>12</v>
      </c>
      <c r="M80" s="225">
        <v>1</v>
      </c>
      <c r="N80" s="225">
        <v>3</v>
      </c>
      <c r="O80" s="225">
        <v>9</v>
      </c>
      <c r="P80" s="225">
        <v>2</v>
      </c>
      <c r="Q80" s="225">
        <v>1</v>
      </c>
    </row>
    <row r="81" spans="1:17" ht="18" customHeight="1">
      <c r="A81" s="337"/>
      <c r="B81" s="236"/>
      <c r="C81" s="125" t="s">
        <v>248</v>
      </c>
      <c r="D81" s="126">
        <v>10</v>
      </c>
      <c r="E81" s="113"/>
      <c r="F81" s="146">
        <f t="shared" si="1"/>
        <v>0</v>
      </c>
      <c r="G81" s="86"/>
      <c r="H81" s="147" t="s">
        <v>106</v>
      </c>
      <c r="I81" s="86"/>
      <c r="J81" s="86"/>
      <c r="K81" s="78"/>
      <c r="L81" s="225">
        <v>12</v>
      </c>
      <c r="M81" s="225">
        <v>1</v>
      </c>
      <c r="N81" s="225">
        <v>3</v>
      </c>
      <c r="O81" s="225">
        <v>9</v>
      </c>
      <c r="P81" s="225">
        <v>2</v>
      </c>
      <c r="Q81" s="225">
        <v>1</v>
      </c>
    </row>
    <row r="82" spans="1:17" ht="17.25" customHeight="1">
      <c r="A82" s="337"/>
      <c r="B82" s="236"/>
      <c r="C82" s="125" t="s">
        <v>249</v>
      </c>
      <c r="D82" s="126">
        <v>2</v>
      </c>
      <c r="E82" s="134"/>
      <c r="F82" s="146">
        <f t="shared" si="1"/>
        <v>0</v>
      </c>
      <c r="G82" s="86"/>
      <c r="H82" s="147" t="s">
        <v>106</v>
      </c>
      <c r="I82" s="86"/>
      <c r="J82" s="86"/>
      <c r="K82" s="78"/>
      <c r="L82" s="225">
        <v>12</v>
      </c>
      <c r="M82" s="225">
        <v>1</v>
      </c>
      <c r="N82" s="225">
        <v>3</v>
      </c>
      <c r="O82" s="225">
        <v>9</v>
      </c>
      <c r="P82" s="225">
        <v>2</v>
      </c>
      <c r="Q82" s="225">
        <v>1</v>
      </c>
    </row>
    <row r="83" spans="1:17" ht="18" customHeight="1">
      <c r="A83" s="337"/>
      <c r="B83" s="236"/>
      <c r="C83" s="125" t="s">
        <v>315</v>
      </c>
      <c r="D83" s="126">
        <v>100</v>
      </c>
      <c r="E83" s="134"/>
      <c r="F83" s="146">
        <f t="shared" si="1"/>
        <v>0</v>
      </c>
      <c r="G83" s="86"/>
      <c r="H83" s="147" t="s">
        <v>106</v>
      </c>
      <c r="I83" s="86"/>
      <c r="J83" s="86"/>
      <c r="K83" s="78"/>
      <c r="L83" s="225">
        <v>12</v>
      </c>
      <c r="M83" s="225">
        <v>1</v>
      </c>
      <c r="N83" s="225">
        <v>3</v>
      </c>
      <c r="O83" s="225">
        <v>9</v>
      </c>
      <c r="P83" s="225">
        <v>2</v>
      </c>
      <c r="Q83" s="225">
        <v>1</v>
      </c>
    </row>
    <row r="84" spans="1:17" ht="18" customHeight="1">
      <c r="A84" s="337"/>
      <c r="B84" s="236"/>
      <c r="C84" s="125" t="s">
        <v>316</v>
      </c>
      <c r="D84" s="133">
        <v>20</v>
      </c>
      <c r="E84" s="134"/>
      <c r="F84" s="146">
        <f t="shared" si="1"/>
        <v>0</v>
      </c>
      <c r="G84" s="86"/>
      <c r="H84" s="147" t="s">
        <v>106</v>
      </c>
      <c r="I84" s="86"/>
      <c r="J84" s="86"/>
      <c r="K84" s="78"/>
      <c r="L84" s="225">
        <v>12</v>
      </c>
      <c r="M84" s="225">
        <v>1</v>
      </c>
      <c r="N84" s="225">
        <v>3</v>
      </c>
      <c r="O84" s="225">
        <v>9</v>
      </c>
      <c r="P84" s="225">
        <v>2</v>
      </c>
      <c r="Q84" s="225">
        <v>1</v>
      </c>
    </row>
    <row r="85" spans="1:17" ht="16.5" customHeight="1">
      <c r="A85" s="337"/>
      <c r="B85" s="239"/>
      <c r="C85" s="71" t="s">
        <v>173</v>
      </c>
      <c r="D85" s="71">
        <v>1</v>
      </c>
      <c r="E85" s="135"/>
      <c r="F85" s="146">
        <f t="shared" si="1"/>
        <v>0</v>
      </c>
      <c r="G85" s="86"/>
      <c r="H85" s="147" t="s">
        <v>106</v>
      </c>
      <c r="I85" s="86"/>
      <c r="J85" s="86"/>
      <c r="K85" s="78"/>
      <c r="L85" s="225">
        <v>12</v>
      </c>
      <c r="M85" s="225">
        <v>1</v>
      </c>
      <c r="N85" s="225">
        <v>3</v>
      </c>
      <c r="O85" s="225">
        <v>9</v>
      </c>
      <c r="P85" s="225">
        <v>2</v>
      </c>
      <c r="Q85" s="225">
        <v>1</v>
      </c>
    </row>
    <row r="86" spans="1:17" ht="25.5" customHeight="1">
      <c r="A86" s="338"/>
      <c r="B86" s="239"/>
      <c r="C86" s="71" t="s">
        <v>171</v>
      </c>
      <c r="D86" s="71">
        <v>2</v>
      </c>
      <c r="E86" s="135"/>
      <c r="F86" s="146">
        <f t="shared" si="1"/>
        <v>0</v>
      </c>
      <c r="G86" s="86"/>
      <c r="H86" s="147" t="s">
        <v>106</v>
      </c>
      <c r="I86" s="86"/>
      <c r="J86" s="86"/>
      <c r="K86" s="78"/>
      <c r="L86" s="225">
        <v>12</v>
      </c>
      <c r="M86" s="225">
        <v>1</v>
      </c>
      <c r="N86" s="225">
        <v>3</v>
      </c>
      <c r="O86" s="225">
        <v>9</v>
      </c>
      <c r="P86" s="225">
        <v>2</v>
      </c>
      <c r="Q86" s="225">
        <v>1</v>
      </c>
    </row>
    <row r="87" spans="1:17" ht="19.5" customHeight="1">
      <c r="A87" s="235" t="s">
        <v>407</v>
      </c>
      <c r="B87" s="238">
        <f>SUM(F87:F89)</f>
        <v>16200</v>
      </c>
      <c r="C87" s="82" t="s">
        <v>116</v>
      </c>
      <c r="D87" s="71">
        <v>8</v>
      </c>
      <c r="E87" s="195">
        <v>1500</v>
      </c>
      <c r="F87" s="146">
        <f t="shared" si="1"/>
        <v>12000</v>
      </c>
      <c r="G87" s="150"/>
      <c r="H87" s="195">
        <v>6000</v>
      </c>
      <c r="I87" s="86"/>
      <c r="J87" s="86"/>
      <c r="K87" s="78"/>
      <c r="L87" s="71">
        <v>12</v>
      </c>
      <c r="M87" s="71">
        <v>1</v>
      </c>
      <c r="N87" s="71">
        <v>2</v>
      </c>
      <c r="O87" s="71">
        <v>8</v>
      </c>
      <c r="P87" s="71">
        <v>7</v>
      </c>
      <c r="Q87" s="71">
        <v>4</v>
      </c>
    </row>
    <row r="88" spans="1:17" ht="19.5" customHeight="1">
      <c r="A88" s="236"/>
      <c r="B88" s="239"/>
      <c r="C88" s="82" t="s">
        <v>400</v>
      </c>
      <c r="D88" s="71">
        <v>60</v>
      </c>
      <c r="E88" s="195">
        <v>55</v>
      </c>
      <c r="F88" s="200">
        <f>+E88*D88</f>
        <v>3300</v>
      </c>
      <c r="G88" s="150"/>
      <c r="H88" s="195"/>
      <c r="I88" s="86"/>
      <c r="J88" s="86"/>
      <c r="K88" s="199"/>
      <c r="L88" s="71">
        <v>12</v>
      </c>
      <c r="M88" s="71">
        <v>3</v>
      </c>
      <c r="N88" s="71">
        <v>9</v>
      </c>
      <c r="O88" s="71">
        <v>2</v>
      </c>
      <c r="P88" s="71">
        <v>1</v>
      </c>
      <c r="Q88" s="71"/>
    </row>
    <row r="89" spans="1:17" ht="19.5" customHeight="1">
      <c r="A89" s="236"/>
      <c r="B89" s="239"/>
      <c r="C89" s="82" t="s">
        <v>155</v>
      </c>
      <c r="D89" s="71">
        <v>60</v>
      </c>
      <c r="E89" s="195">
        <v>15</v>
      </c>
      <c r="F89" s="200">
        <f>+E89*D89</f>
        <v>900</v>
      </c>
      <c r="G89" s="150"/>
      <c r="H89" s="195"/>
      <c r="I89" s="86"/>
      <c r="J89" s="86"/>
      <c r="K89" s="199"/>
      <c r="L89" s="71">
        <v>12</v>
      </c>
      <c r="M89" s="71">
        <v>1</v>
      </c>
      <c r="N89" s="71">
        <v>3</v>
      </c>
      <c r="O89" s="71">
        <v>9</v>
      </c>
      <c r="P89" s="71">
        <v>2</v>
      </c>
      <c r="Q89" s="71">
        <v>1</v>
      </c>
    </row>
    <row r="90" spans="1:17" ht="33.75" customHeight="1">
      <c r="A90" s="237"/>
      <c r="B90" s="240"/>
      <c r="C90" s="82" t="s">
        <v>112</v>
      </c>
      <c r="D90" s="71">
        <v>60</v>
      </c>
      <c r="E90" s="195">
        <v>195</v>
      </c>
      <c r="F90" s="146">
        <f t="shared" si="1"/>
        <v>11700</v>
      </c>
      <c r="G90" s="150"/>
      <c r="H90" s="195">
        <v>11700</v>
      </c>
      <c r="I90" s="86"/>
      <c r="J90" s="86"/>
      <c r="K90" s="78"/>
      <c r="L90" s="71">
        <v>12</v>
      </c>
      <c r="M90" s="71">
        <v>1</v>
      </c>
      <c r="N90" s="71">
        <v>3</v>
      </c>
      <c r="O90" s="71">
        <v>3</v>
      </c>
      <c r="P90" s="71">
        <v>1</v>
      </c>
      <c r="Q90" s="71">
        <v>3</v>
      </c>
    </row>
    <row r="91" spans="1:17" ht="40.5" customHeight="1">
      <c r="A91" s="244" t="s">
        <v>408</v>
      </c>
      <c r="B91" s="238">
        <f>SUM(F91:F94)</f>
        <v>24550</v>
      </c>
      <c r="C91" s="71" t="s">
        <v>116</v>
      </c>
      <c r="D91" s="71">
        <v>4</v>
      </c>
      <c r="E91" s="195">
        <v>1500</v>
      </c>
      <c r="F91" s="146">
        <f t="shared" si="1"/>
        <v>6000</v>
      </c>
      <c r="G91" s="150"/>
      <c r="H91" s="195">
        <v>6000</v>
      </c>
      <c r="I91" s="86"/>
      <c r="J91" s="86"/>
      <c r="K91" s="78"/>
      <c r="L91" s="71">
        <v>12</v>
      </c>
      <c r="M91" s="71">
        <v>1</v>
      </c>
      <c r="N91" s="71">
        <v>2</v>
      </c>
      <c r="O91" s="71">
        <v>8</v>
      </c>
      <c r="P91" s="71">
        <v>7</v>
      </c>
      <c r="Q91" s="71">
        <v>4</v>
      </c>
    </row>
    <row r="92" spans="1:17" ht="40.5" customHeight="1">
      <c r="A92" s="239"/>
      <c r="B92" s="239"/>
      <c r="C92" s="71" t="s">
        <v>400</v>
      </c>
      <c r="D92" s="71">
        <v>70</v>
      </c>
      <c r="E92" s="195">
        <v>55</v>
      </c>
      <c r="F92" s="200">
        <f>+E92*D92</f>
        <v>3850</v>
      </c>
      <c r="G92" s="150"/>
      <c r="H92" s="195"/>
      <c r="I92" s="86"/>
      <c r="J92" s="86"/>
      <c r="K92" s="199"/>
      <c r="L92" s="71">
        <v>12</v>
      </c>
      <c r="M92" s="71">
        <v>1</v>
      </c>
      <c r="N92" s="71">
        <v>3</v>
      </c>
      <c r="O92" s="71">
        <v>9</v>
      </c>
      <c r="P92" s="71">
        <v>2</v>
      </c>
      <c r="Q92" s="71">
        <v>1</v>
      </c>
    </row>
    <row r="93" spans="1:17" ht="40.5" customHeight="1">
      <c r="A93" s="239"/>
      <c r="B93" s="239"/>
      <c r="C93" s="71" t="s">
        <v>155</v>
      </c>
      <c r="D93" s="71">
        <v>70</v>
      </c>
      <c r="E93" s="195">
        <v>15</v>
      </c>
      <c r="F93" s="200">
        <f>+E93*D93</f>
        <v>1050</v>
      </c>
      <c r="G93" s="150"/>
      <c r="H93" s="195"/>
      <c r="I93" s="86"/>
      <c r="J93" s="86"/>
      <c r="K93" s="199"/>
      <c r="L93" s="71">
        <v>12</v>
      </c>
      <c r="M93" s="71">
        <v>1</v>
      </c>
      <c r="N93" s="71">
        <v>3</v>
      </c>
      <c r="O93" s="71">
        <v>9</v>
      </c>
      <c r="P93" s="71">
        <v>2</v>
      </c>
      <c r="Q93" s="71">
        <v>1</v>
      </c>
    </row>
    <row r="94" spans="1:17" ht="21.75" customHeight="1">
      <c r="A94" s="239"/>
      <c r="B94" s="240"/>
      <c r="C94" s="71" t="s">
        <v>112</v>
      </c>
      <c r="D94" s="71">
        <v>70</v>
      </c>
      <c r="E94" s="195">
        <v>195</v>
      </c>
      <c r="F94" s="146">
        <f t="shared" si="1"/>
        <v>13650</v>
      </c>
      <c r="G94" s="150"/>
      <c r="H94" s="195">
        <v>13650</v>
      </c>
      <c r="I94" s="86"/>
      <c r="J94" s="86"/>
      <c r="K94" s="78"/>
      <c r="L94" s="71">
        <v>12</v>
      </c>
      <c r="M94" s="71">
        <v>1</v>
      </c>
      <c r="N94" s="71">
        <v>3</v>
      </c>
      <c r="O94" s="71">
        <v>3</v>
      </c>
      <c r="P94" s="71">
        <v>1</v>
      </c>
      <c r="Q94" s="71">
        <v>3</v>
      </c>
    </row>
    <row r="95" spans="1:17" ht="30" customHeight="1">
      <c r="A95" s="289" t="s">
        <v>340</v>
      </c>
      <c r="B95" s="241">
        <f>SUM(F95:F98)</f>
        <v>24550</v>
      </c>
      <c r="C95" s="76" t="s">
        <v>116</v>
      </c>
      <c r="D95" s="71">
        <v>4</v>
      </c>
      <c r="E95" s="195">
        <v>1500</v>
      </c>
      <c r="F95" s="146">
        <f>D95*E95</f>
        <v>6000</v>
      </c>
      <c r="G95" s="150"/>
      <c r="H95" s="195">
        <v>6000</v>
      </c>
      <c r="I95" s="86"/>
      <c r="J95" s="86"/>
      <c r="K95" s="181"/>
      <c r="L95" s="71">
        <v>12</v>
      </c>
      <c r="M95" s="71">
        <v>1</v>
      </c>
      <c r="N95" s="71">
        <v>2</v>
      </c>
      <c r="O95" s="71">
        <v>8</v>
      </c>
      <c r="P95" s="71">
        <v>7</v>
      </c>
      <c r="Q95" s="71">
        <v>4</v>
      </c>
    </row>
    <row r="96" spans="1:17" ht="30" customHeight="1">
      <c r="A96" s="290"/>
      <c r="B96" s="239"/>
      <c r="C96" s="76" t="s">
        <v>400</v>
      </c>
      <c r="D96" s="71">
        <v>70</v>
      </c>
      <c r="E96" s="195">
        <v>55</v>
      </c>
      <c r="F96" s="200">
        <f>+E96*D96</f>
        <v>3850</v>
      </c>
      <c r="G96" s="150"/>
      <c r="H96" s="195"/>
      <c r="I96" s="86"/>
      <c r="J96" s="86"/>
      <c r="K96" s="199"/>
      <c r="L96" s="71">
        <v>12</v>
      </c>
      <c r="M96" s="71">
        <v>1</v>
      </c>
      <c r="N96" s="71">
        <v>3</v>
      </c>
      <c r="O96" s="71">
        <v>9</v>
      </c>
      <c r="P96" s="71">
        <v>2</v>
      </c>
      <c r="Q96" s="71">
        <v>1</v>
      </c>
    </row>
    <row r="97" spans="1:17" ht="30" customHeight="1">
      <c r="A97" s="290"/>
      <c r="B97" s="239"/>
      <c r="C97" s="76" t="s">
        <v>155</v>
      </c>
      <c r="D97" s="71">
        <v>70</v>
      </c>
      <c r="E97" s="195">
        <v>15</v>
      </c>
      <c r="F97" s="200">
        <f>+E97*D97</f>
        <v>1050</v>
      </c>
      <c r="G97" s="150"/>
      <c r="H97" s="195"/>
      <c r="I97" s="86"/>
      <c r="J97" s="86"/>
      <c r="K97" s="199"/>
      <c r="L97" s="71">
        <v>12</v>
      </c>
      <c r="M97" s="71">
        <v>1</v>
      </c>
      <c r="N97" s="71">
        <v>3</v>
      </c>
      <c r="O97" s="71">
        <v>9</v>
      </c>
      <c r="P97" s="71">
        <v>2</v>
      </c>
      <c r="Q97" s="71">
        <v>1</v>
      </c>
    </row>
    <row r="98" spans="1:17" ht="24.75" customHeight="1">
      <c r="A98" s="291"/>
      <c r="B98" s="240"/>
      <c r="C98" s="76" t="s">
        <v>112</v>
      </c>
      <c r="D98" s="71">
        <v>70</v>
      </c>
      <c r="E98" s="195">
        <v>195</v>
      </c>
      <c r="F98" s="146">
        <f t="shared" si="1"/>
        <v>13650</v>
      </c>
      <c r="G98" s="150"/>
      <c r="H98" s="195">
        <v>13650</v>
      </c>
      <c r="I98" s="86"/>
      <c r="J98" s="86"/>
      <c r="K98" s="78"/>
      <c r="L98" s="71">
        <v>12</v>
      </c>
      <c r="M98" s="71">
        <v>1</v>
      </c>
      <c r="N98" s="71">
        <v>3</v>
      </c>
      <c r="O98" s="71">
        <v>3</v>
      </c>
      <c r="P98" s="71">
        <v>1</v>
      </c>
      <c r="Q98" s="71">
        <v>2</v>
      </c>
    </row>
    <row r="99" spans="1:17" s="49" customFormat="1" ht="15.75" customHeight="1">
      <c r="A99" s="340" t="s">
        <v>370</v>
      </c>
      <c r="B99" s="242">
        <f>SUM(F99:F102)</f>
        <v>62250</v>
      </c>
      <c r="C99" s="78" t="s">
        <v>116</v>
      </c>
      <c r="D99" s="214">
        <v>15</v>
      </c>
      <c r="E99" s="204">
        <v>1500</v>
      </c>
      <c r="F99" s="146">
        <f>D99*E99</f>
        <v>22500</v>
      </c>
      <c r="G99" s="87"/>
      <c r="H99" s="88">
        <v>90000</v>
      </c>
      <c r="I99" s="88"/>
      <c r="J99" s="88"/>
      <c r="K99" s="78"/>
      <c r="L99" s="186">
        <v>12</v>
      </c>
      <c r="M99" s="183">
        <v>1</v>
      </c>
      <c r="N99" s="183">
        <v>2</v>
      </c>
      <c r="O99" s="183">
        <v>8</v>
      </c>
      <c r="P99" s="183">
        <v>7</v>
      </c>
      <c r="Q99" s="183">
        <v>4</v>
      </c>
    </row>
    <row r="100" spans="1:17" s="49" customFormat="1" ht="15.75" customHeight="1">
      <c r="A100" s="340"/>
      <c r="B100" s="242"/>
      <c r="C100" s="199" t="s">
        <v>400</v>
      </c>
      <c r="D100" s="214">
        <v>150</v>
      </c>
      <c r="E100" s="204">
        <v>55</v>
      </c>
      <c r="F100" s="200">
        <f>+E100*D100</f>
        <v>8250</v>
      </c>
      <c r="G100" s="201"/>
      <c r="H100" s="200"/>
      <c r="I100" s="200"/>
      <c r="J100" s="200"/>
      <c r="K100" s="199"/>
      <c r="L100" s="201"/>
      <c r="M100" s="199"/>
      <c r="N100" s="199"/>
      <c r="O100" s="199"/>
      <c r="P100" s="199"/>
      <c r="Q100" s="199"/>
    </row>
    <row r="101" spans="1:17" s="49" customFormat="1" ht="15" customHeight="1">
      <c r="A101" s="340"/>
      <c r="B101" s="242"/>
      <c r="C101" s="78" t="s">
        <v>112</v>
      </c>
      <c r="D101" s="87">
        <v>150</v>
      </c>
      <c r="E101" s="204">
        <v>195</v>
      </c>
      <c r="F101" s="146">
        <f t="shared" si="1"/>
        <v>29250</v>
      </c>
      <c r="G101" s="88"/>
      <c r="H101" s="88">
        <v>29500</v>
      </c>
      <c r="I101" s="117"/>
      <c r="J101" s="117"/>
      <c r="K101" s="78"/>
      <c r="L101" s="186">
        <v>12</v>
      </c>
      <c r="M101" s="183">
        <v>1</v>
      </c>
      <c r="N101" s="183">
        <v>3</v>
      </c>
      <c r="O101" s="183">
        <v>3</v>
      </c>
      <c r="P101" s="183">
        <v>1</v>
      </c>
      <c r="Q101" s="183">
        <v>3</v>
      </c>
    </row>
    <row r="102" spans="1:17" s="49" customFormat="1" ht="39" customHeight="1">
      <c r="A102" s="341"/>
      <c r="B102" s="242"/>
      <c r="C102" s="78" t="s">
        <v>401</v>
      </c>
      <c r="D102" s="87">
        <v>150</v>
      </c>
      <c r="E102" s="204">
        <v>15</v>
      </c>
      <c r="F102" s="146">
        <f t="shared" si="1"/>
        <v>2250</v>
      </c>
      <c r="G102" s="88"/>
      <c r="H102" s="88">
        <v>14250</v>
      </c>
      <c r="I102" s="117"/>
      <c r="J102" s="117"/>
      <c r="K102" s="78"/>
      <c r="L102" s="186">
        <v>12</v>
      </c>
      <c r="M102" s="183">
        <v>1</v>
      </c>
      <c r="N102" s="183">
        <v>3</v>
      </c>
      <c r="O102" s="183">
        <v>9</v>
      </c>
      <c r="P102" s="183">
        <v>2</v>
      </c>
      <c r="Q102" s="183">
        <v>1</v>
      </c>
    </row>
    <row r="103" spans="1:17" s="49" customFormat="1" ht="15" customHeight="1">
      <c r="A103" s="339" t="s">
        <v>355</v>
      </c>
      <c r="B103" s="333">
        <f>SUM(F103:F109)</f>
        <v>506825</v>
      </c>
      <c r="C103" s="78" t="s">
        <v>116</v>
      </c>
      <c r="D103" s="122">
        <v>144</v>
      </c>
      <c r="E103" s="88">
        <v>1500</v>
      </c>
      <c r="F103" s="146">
        <f t="shared" si="1"/>
        <v>216000</v>
      </c>
      <c r="G103" s="88"/>
      <c r="H103" s="88">
        <v>216000</v>
      </c>
      <c r="I103" s="117"/>
      <c r="J103" s="117"/>
      <c r="K103" s="78"/>
      <c r="L103" s="186">
        <v>12</v>
      </c>
      <c r="M103" s="183">
        <v>1</v>
      </c>
      <c r="N103" s="183">
        <v>2</v>
      </c>
      <c r="O103" s="183">
        <v>8</v>
      </c>
      <c r="P103" s="183">
        <v>7</v>
      </c>
      <c r="Q103" s="183">
        <v>4</v>
      </c>
    </row>
    <row r="104" spans="1:17" s="49" customFormat="1" ht="15" customHeight="1">
      <c r="A104" s="340"/>
      <c r="B104" s="334"/>
      <c r="C104" s="78" t="s">
        <v>113</v>
      </c>
      <c r="D104" s="87">
        <v>2000</v>
      </c>
      <c r="E104" s="88">
        <v>10</v>
      </c>
      <c r="F104" s="146">
        <f t="shared" si="1"/>
        <v>20000</v>
      </c>
      <c r="G104" s="88"/>
      <c r="H104" s="88">
        <v>200000</v>
      </c>
      <c r="I104" s="117"/>
      <c r="J104" s="117"/>
      <c r="K104" s="78"/>
      <c r="L104" s="186">
        <v>12</v>
      </c>
      <c r="M104" s="183">
        <v>1</v>
      </c>
      <c r="N104" s="183">
        <v>2</v>
      </c>
      <c r="O104" s="183">
        <v>2</v>
      </c>
      <c r="P104" s="183">
        <v>2</v>
      </c>
      <c r="Q104" s="183">
        <v>1</v>
      </c>
    </row>
    <row r="105" spans="1:17" s="49" customFormat="1" ht="15" customHeight="1">
      <c r="A105" s="340"/>
      <c r="B105" s="334"/>
      <c r="C105" s="78" t="s">
        <v>112</v>
      </c>
      <c r="D105" s="87">
        <v>35</v>
      </c>
      <c r="E105" s="88">
        <v>195</v>
      </c>
      <c r="F105" s="146">
        <f t="shared" si="1"/>
        <v>6825</v>
      </c>
      <c r="G105" s="88"/>
      <c r="H105" s="88">
        <v>6825</v>
      </c>
      <c r="I105" s="117"/>
      <c r="J105" s="117"/>
      <c r="K105" s="78"/>
      <c r="L105" s="186">
        <v>12</v>
      </c>
      <c r="M105" s="183">
        <v>1</v>
      </c>
      <c r="N105" s="183">
        <v>3</v>
      </c>
      <c r="O105" s="183">
        <v>3</v>
      </c>
      <c r="P105" s="183">
        <v>1</v>
      </c>
      <c r="Q105" s="183">
        <v>3</v>
      </c>
    </row>
    <row r="106" spans="1:17" s="49" customFormat="1" ht="15" customHeight="1">
      <c r="A106" s="340"/>
      <c r="B106" s="334"/>
      <c r="C106" s="84" t="s">
        <v>346</v>
      </c>
      <c r="D106" s="122">
        <v>1</v>
      </c>
      <c r="E106" s="141">
        <v>100000</v>
      </c>
      <c r="F106" s="146">
        <f t="shared" si="1"/>
        <v>100000</v>
      </c>
      <c r="G106" s="88"/>
      <c r="H106" s="88">
        <v>100000</v>
      </c>
      <c r="I106" s="117"/>
      <c r="J106" s="117"/>
      <c r="K106" s="78"/>
      <c r="L106" s="186">
        <v>12</v>
      </c>
      <c r="M106" s="183">
        <v>1</v>
      </c>
      <c r="N106" s="183">
        <v>2</v>
      </c>
      <c r="O106" s="183">
        <v>8</v>
      </c>
      <c r="P106" s="183">
        <v>7</v>
      </c>
      <c r="Q106" s="183">
        <v>4</v>
      </c>
    </row>
    <row r="107" spans="1:17" s="49" customFormat="1" ht="15" customHeight="1">
      <c r="A107" s="340"/>
      <c r="B107" s="334"/>
      <c r="C107" s="79" t="s">
        <v>347</v>
      </c>
      <c r="D107" s="94">
        <v>1</v>
      </c>
      <c r="E107" s="141">
        <v>50000</v>
      </c>
      <c r="F107" s="146">
        <f t="shared" si="1"/>
        <v>50000</v>
      </c>
      <c r="G107" s="88"/>
      <c r="H107" s="88">
        <v>50000</v>
      </c>
      <c r="I107" s="117"/>
      <c r="J107" s="117"/>
      <c r="K107" s="78"/>
      <c r="L107" s="186">
        <v>12</v>
      </c>
      <c r="M107" s="183">
        <v>1</v>
      </c>
      <c r="N107" s="183">
        <v>2</v>
      </c>
      <c r="O107" s="183">
        <v>3</v>
      </c>
      <c r="P107" s="183">
        <v>1</v>
      </c>
      <c r="Q107" s="183">
        <v>1</v>
      </c>
    </row>
    <row r="108" spans="1:17" s="49" customFormat="1" ht="15" customHeight="1">
      <c r="A108" s="340"/>
      <c r="B108" s="334"/>
      <c r="C108" s="142" t="s">
        <v>348</v>
      </c>
      <c r="D108" s="143">
        <v>2</v>
      </c>
      <c r="E108" s="141">
        <v>7000</v>
      </c>
      <c r="F108" s="146">
        <f t="shared" si="1"/>
        <v>14000</v>
      </c>
      <c r="G108" s="88"/>
      <c r="H108" s="88">
        <v>25000</v>
      </c>
      <c r="I108" s="117"/>
      <c r="J108" s="117"/>
      <c r="K108" s="78"/>
      <c r="L108" s="186">
        <v>12</v>
      </c>
      <c r="M108" s="183">
        <v>1</v>
      </c>
      <c r="N108" s="183">
        <v>2</v>
      </c>
      <c r="O108" s="183">
        <v>2</v>
      </c>
      <c r="P108" s="183">
        <v>2</v>
      </c>
      <c r="Q108" s="183">
        <v>2</v>
      </c>
    </row>
    <row r="109" spans="1:17" s="49" customFormat="1" ht="15" customHeight="1">
      <c r="A109" s="341"/>
      <c r="B109" s="335"/>
      <c r="C109" s="78" t="s">
        <v>350</v>
      </c>
      <c r="D109" s="144">
        <v>1</v>
      </c>
      <c r="E109" s="145">
        <v>100000</v>
      </c>
      <c r="F109" s="146">
        <f t="shared" si="1"/>
        <v>100000</v>
      </c>
      <c r="G109" s="88"/>
      <c r="H109" s="88"/>
      <c r="I109" s="117"/>
      <c r="J109" s="117"/>
      <c r="K109" s="78"/>
      <c r="L109" s="186">
        <v>12</v>
      </c>
      <c r="M109" s="183">
        <v>1</v>
      </c>
      <c r="N109" s="183">
        <v>2</v>
      </c>
      <c r="O109" s="183">
        <v>8</v>
      </c>
      <c r="P109" s="183">
        <v>7</v>
      </c>
      <c r="Q109" s="183">
        <v>4</v>
      </c>
    </row>
    <row r="110" spans="1:17" s="49" customFormat="1" ht="19.5" customHeight="1">
      <c r="A110" s="244" t="s">
        <v>409</v>
      </c>
      <c r="B110" s="333">
        <f>SUM(F109:F113)</f>
        <v>135000</v>
      </c>
      <c r="C110" s="79" t="s">
        <v>153</v>
      </c>
      <c r="D110" s="87">
        <v>3</v>
      </c>
      <c r="E110" s="88">
        <v>1500</v>
      </c>
      <c r="F110" s="146">
        <f t="shared" si="1"/>
        <v>4500</v>
      </c>
      <c r="G110" s="88"/>
      <c r="H110" s="88">
        <v>3000</v>
      </c>
      <c r="I110" s="117"/>
      <c r="J110" s="117"/>
      <c r="K110" s="78"/>
      <c r="L110" s="186">
        <v>12</v>
      </c>
      <c r="M110" s="183">
        <v>1</v>
      </c>
      <c r="N110" s="183">
        <v>2</v>
      </c>
      <c r="O110" s="183">
        <v>3</v>
      </c>
      <c r="P110" s="183">
        <v>1</v>
      </c>
      <c r="Q110" s="183">
        <v>1</v>
      </c>
    </row>
    <row r="111" spans="1:17" s="49" customFormat="1" ht="20.25" customHeight="1">
      <c r="A111" s="239"/>
      <c r="B111" s="334"/>
      <c r="C111" s="79" t="s">
        <v>152</v>
      </c>
      <c r="D111" s="87">
        <v>6</v>
      </c>
      <c r="E111" s="88">
        <v>1800</v>
      </c>
      <c r="F111" s="146">
        <f t="shared" si="1"/>
        <v>10800</v>
      </c>
      <c r="G111" s="88"/>
      <c r="H111" s="88">
        <v>7200</v>
      </c>
      <c r="I111" s="117"/>
      <c r="J111" s="117"/>
      <c r="K111" s="78"/>
      <c r="L111" s="186">
        <v>12</v>
      </c>
      <c r="M111" s="183">
        <v>1</v>
      </c>
      <c r="N111" s="183">
        <v>2</v>
      </c>
      <c r="O111" s="183">
        <v>3</v>
      </c>
      <c r="P111" s="183">
        <v>1</v>
      </c>
      <c r="Q111" s="183">
        <v>1</v>
      </c>
    </row>
    <row r="112" spans="1:17" s="49" customFormat="1" ht="18" customHeight="1">
      <c r="A112" s="239"/>
      <c r="B112" s="334"/>
      <c r="C112" s="79" t="s">
        <v>158</v>
      </c>
      <c r="D112" s="87">
        <v>3</v>
      </c>
      <c r="E112" s="88">
        <v>2400</v>
      </c>
      <c r="F112" s="146">
        <f t="shared" si="1"/>
        <v>7200</v>
      </c>
      <c r="G112" s="88"/>
      <c r="H112" s="88">
        <v>4800</v>
      </c>
      <c r="I112" s="117"/>
      <c r="J112" s="117"/>
      <c r="K112" s="78"/>
      <c r="L112" s="186">
        <v>12</v>
      </c>
      <c r="M112" s="183">
        <v>1</v>
      </c>
      <c r="N112" s="183">
        <v>2</v>
      </c>
      <c r="O112" s="183">
        <v>3</v>
      </c>
      <c r="P112" s="183">
        <v>1</v>
      </c>
      <c r="Q112" s="183">
        <v>1</v>
      </c>
    </row>
    <row r="113" spans="1:17" s="49" customFormat="1" ht="18" customHeight="1">
      <c r="A113" s="240"/>
      <c r="B113" s="335"/>
      <c r="C113" s="84" t="s">
        <v>107</v>
      </c>
      <c r="D113" s="116">
        <v>50</v>
      </c>
      <c r="E113" s="95">
        <v>250</v>
      </c>
      <c r="F113" s="146">
        <f t="shared" si="1"/>
        <v>12500</v>
      </c>
      <c r="G113" s="95"/>
      <c r="H113" s="95">
        <v>11000</v>
      </c>
      <c r="I113" s="117"/>
      <c r="J113" s="117"/>
      <c r="K113" s="85"/>
      <c r="L113" s="186">
        <v>12</v>
      </c>
      <c r="M113" s="183">
        <v>1</v>
      </c>
      <c r="N113" s="183">
        <v>3</v>
      </c>
      <c r="O113" s="183">
        <v>7</v>
      </c>
      <c r="P113" s="183">
        <v>1</v>
      </c>
      <c r="Q113" s="183">
        <v>2</v>
      </c>
    </row>
    <row r="114" spans="1:17" s="28" customFormat="1" ht="45" customHeight="1">
      <c r="A114" s="79" t="s">
        <v>156</v>
      </c>
      <c r="B114" s="88">
        <f>SUM(F114)</f>
        <v>225000</v>
      </c>
      <c r="C114" s="79" t="s">
        <v>149</v>
      </c>
      <c r="D114" s="94">
        <v>15</v>
      </c>
      <c r="E114" s="90">
        <v>15000</v>
      </c>
      <c r="F114" s="146">
        <f t="shared" si="1"/>
        <v>225000</v>
      </c>
      <c r="G114" s="90"/>
      <c r="H114" s="90"/>
      <c r="I114" s="90">
        <v>225000</v>
      </c>
      <c r="J114" s="90"/>
      <c r="K114" s="94"/>
      <c r="L114" s="186">
        <v>12</v>
      </c>
      <c r="M114" s="188">
        <v>1</v>
      </c>
      <c r="N114" s="188">
        <v>4</v>
      </c>
      <c r="O114" s="188">
        <v>1</v>
      </c>
      <c r="P114" s="188">
        <v>4</v>
      </c>
      <c r="Q114" s="188">
        <v>1</v>
      </c>
    </row>
    <row r="115" spans="1:17" s="28" customFormat="1" ht="42.75" customHeight="1">
      <c r="A115" s="211" t="s">
        <v>174</v>
      </c>
      <c r="B115" s="212">
        <v>1432816</v>
      </c>
      <c r="C115" s="213" t="s">
        <v>417</v>
      </c>
      <c r="D115" s="94">
        <v>1</v>
      </c>
      <c r="E115" s="229">
        <v>1432816</v>
      </c>
      <c r="F115" s="146"/>
      <c r="G115" s="90"/>
      <c r="H115" s="90">
        <v>750000</v>
      </c>
      <c r="I115" s="90"/>
      <c r="J115" s="90"/>
      <c r="K115" s="94"/>
      <c r="L115" s="186">
        <v>12</v>
      </c>
      <c r="M115" s="188">
        <v>1</v>
      </c>
      <c r="N115" s="188">
        <v>2</v>
      </c>
      <c r="O115" s="188">
        <v>8</v>
      </c>
      <c r="P115" s="188">
        <v>7</v>
      </c>
      <c r="Q115" s="188">
        <v>4</v>
      </c>
    </row>
    <row r="116" spans="1:17" s="175" customFormat="1" ht="14.25" customHeight="1">
      <c r="A116" s="243" t="s">
        <v>410</v>
      </c>
      <c r="B116" s="242">
        <f>SUM(F116:F117)</f>
        <v>109500</v>
      </c>
      <c r="C116" s="60" t="s">
        <v>107</v>
      </c>
      <c r="D116" s="188">
        <v>150</v>
      </c>
      <c r="E116" s="185">
        <v>250</v>
      </c>
      <c r="F116" s="185">
        <f t="shared" si="1"/>
        <v>37500</v>
      </c>
      <c r="G116" s="185"/>
      <c r="H116" s="185">
        <v>18750</v>
      </c>
      <c r="I116" s="185">
        <v>18750</v>
      </c>
      <c r="J116" s="185"/>
      <c r="K116" s="186"/>
      <c r="L116" s="186">
        <v>12</v>
      </c>
      <c r="M116" s="188">
        <v>1</v>
      </c>
      <c r="N116" s="186">
        <v>3</v>
      </c>
      <c r="O116" s="186">
        <v>7</v>
      </c>
      <c r="P116" s="186">
        <v>1</v>
      </c>
      <c r="Q116" s="186">
        <v>2</v>
      </c>
    </row>
    <row r="117" spans="1:17" s="175" customFormat="1" ht="50.25" customHeight="1">
      <c r="A117" s="243"/>
      <c r="B117" s="242"/>
      <c r="C117" s="184" t="s">
        <v>109</v>
      </c>
      <c r="D117" s="188">
        <v>160</v>
      </c>
      <c r="E117" s="90">
        <v>450</v>
      </c>
      <c r="F117" s="185">
        <f t="shared" si="1"/>
        <v>72000</v>
      </c>
      <c r="G117" s="90"/>
      <c r="H117" s="90">
        <v>36000</v>
      </c>
      <c r="I117" s="90">
        <v>36000</v>
      </c>
      <c r="J117" s="90"/>
      <c r="K117" s="188"/>
      <c r="L117" s="186">
        <v>12</v>
      </c>
      <c r="M117" s="188">
        <v>1</v>
      </c>
      <c r="N117" s="188">
        <v>3</v>
      </c>
      <c r="O117" s="188">
        <v>1</v>
      </c>
      <c r="P117" s="188">
        <v>1</v>
      </c>
      <c r="Q117" s="188">
        <v>1</v>
      </c>
    </row>
    <row r="118" spans="1:17" s="29" customFormat="1" ht="15" customHeight="1">
      <c r="A118" s="244" t="s">
        <v>157</v>
      </c>
      <c r="B118" s="245">
        <f>SUM(F118:F133)</f>
        <v>685000</v>
      </c>
      <c r="C118" s="75" t="s">
        <v>107</v>
      </c>
      <c r="D118" s="94">
        <v>1200</v>
      </c>
      <c r="E118" s="88">
        <v>250</v>
      </c>
      <c r="F118" s="146">
        <f t="shared" si="1"/>
        <v>300000</v>
      </c>
      <c r="G118" s="88">
        <v>82500</v>
      </c>
      <c r="H118" s="88">
        <v>82500</v>
      </c>
      <c r="I118" s="88">
        <v>82500</v>
      </c>
      <c r="J118" s="88">
        <v>82500</v>
      </c>
      <c r="K118" s="87"/>
      <c r="L118" s="189">
        <v>12</v>
      </c>
      <c r="M118" s="190">
        <v>1</v>
      </c>
      <c r="N118" s="186">
        <v>3</v>
      </c>
      <c r="O118" s="186">
        <v>7</v>
      </c>
      <c r="P118" s="186">
        <v>1</v>
      </c>
      <c r="Q118" s="186">
        <v>2</v>
      </c>
    </row>
    <row r="119" spans="1:17" s="29" customFormat="1">
      <c r="A119" s="239"/>
      <c r="B119" s="246"/>
      <c r="C119" s="230" t="s">
        <v>411</v>
      </c>
      <c r="D119" s="217">
        <v>1</v>
      </c>
      <c r="E119" s="215">
        <v>100000</v>
      </c>
      <c r="F119" s="215">
        <f t="shared" ref="F119:F190" si="2">D119*E119</f>
        <v>100000</v>
      </c>
      <c r="G119" s="88"/>
      <c r="H119" s="88"/>
      <c r="I119" s="88"/>
      <c r="J119" s="88"/>
      <c r="K119" s="88"/>
      <c r="L119" s="189">
        <v>12</v>
      </c>
      <c r="M119" s="190">
        <v>1</v>
      </c>
      <c r="N119" s="186">
        <v>3</v>
      </c>
      <c r="O119" s="186">
        <v>9</v>
      </c>
      <c r="P119" s="186">
        <v>2</v>
      </c>
      <c r="Q119" s="186">
        <v>1</v>
      </c>
    </row>
    <row r="120" spans="1:17" s="29" customFormat="1">
      <c r="A120" s="239"/>
      <c r="B120" s="246"/>
      <c r="C120" s="230" t="s">
        <v>356</v>
      </c>
      <c r="D120" s="217"/>
      <c r="E120" s="215"/>
      <c r="F120" s="215">
        <f t="shared" si="2"/>
        <v>0</v>
      </c>
      <c r="G120" s="95"/>
      <c r="H120" s="95"/>
      <c r="I120" s="95"/>
      <c r="J120" s="95"/>
      <c r="K120" s="95"/>
      <c r="L120" s="189">
        <v>12</v>
      </c>
      <c r="M120" s="190">
        <v>1</v>
      </c>
      <c r="N120" s="186">
        <v>3</v>
      </c>
      <c r="O120" s="186">
        <v>9</v>
      </c>
      <c r="P120" s="186">
        <v>2</v>
      </c>
      <c r="Q120" s="186">
        <v>1</v>
      </c>
    </row>
    <row r="121" spans="1:17" s="29" customFormat="1">
      <c r="A121" s="239"/>
      <c r="B121" s="246"/>
      <c r="C121" s="230" t="s">
        <v>357</v>
      </c>
      <c r="D121" s="217"/>
      <c r="E121" s="215"/>
      <c r="F121" s="215">
        <f t="shared" si="2"/>
        <v>0</v>
      </c>
      <c r="G121" s="95"/>
      <c r="H121" s="95"/>
      <c r="I121" s="95"/>
      <c r="J121" s="95"/>
      <c r="K121" s="95"/>
      <c r="L121" s="189">
        <v>12</v>
      </c>
      <c r="M121" s="190">
        <v>1</v>
      </c>
      <c r="N121" s="186">
        <v>3</v>
      </c>
      <c r="O121" s="186">
        <v>9</v>
      </c>
      <c r="P121" s="186">
        <v>2</v>
      </c>
      <c r="Q121" s="186">
        <v>1</v>
      </c>
    </row>
    <row r="122" spans="1:17" s="29" customFormat="1">
      <c r="A122" s="239"/>
      <c r="B122" s="246"/>
      <c r="C122" s="230" t="s">
        <v>358</v>
      </c>
      <c r="D122" s="217"/>
      <c r="E122" s="215"/>
      <c r="F122" s="215">
        <f t="shared" si="2"/>
        <v>0</v>
      </c>
      <c r="G122" s="95"/>
      <c r="H122" s="95"/>
      <c r="I122" s="95"/>
      <c r="J122" s="95"/>
      <c r="K122" s="95"/>
      <c r="L122" s="189">
        <v>12</v>
      </c>
      <c r="M122" s="190">
        <v>1</v>
      </c>
      <c r="N122" s="186">
        <v>3</v>
      </c>
      <c r="O122" s="186">
        <v>9</v>
      </c>
      <c r="P122" s="186">
        <v>2</v>
      </c>
      <c r="Q122" s="186">
        <v>1</v>
      </c>
    </row>
    <row r="123" spans="1:17" s="29" customFormat="1">
      <c r="A123" s="239"/>
      <c r="B123" s="246"/>
      <c r="C123" s="230" t="s">
        <v>359</v>
      </c>
      <c r="D123" s="217"/>
      <c r="E123" s="215"/>
      <c r="F123" s="215">
        <f t="shared" si="2"/>
        <v>0</v>
      </c>
      <c r="G123" s="95"/>
      <c r="H123" s="95"/>
      <c r="I123" s="95"/>
      <c r="J123" s="95"/>
      <c r="K123" s="95"/>
      <c r="L123" s="189">
        <v>12</v>
      </c>
      <c r="M123" s="190">
        <v>1</v>
      </c>
      <c r="N123" s="186">
        <v>3</v>
      </c>
      <c r="O123" s="186">
        <v>9</v>
      </c>
      <c r="P123" s="186">
        <v>2</v>
      </c>
      <c r="Q123" s="186">
        <v>1</v>
      </c>
    </row>
    <row r="124" spans="1:17" s="29" customFormat="1">
      <c r="A124" s="239"/>
      <c r="B124" s="246"/>
      <c r="C124" s="230" t="s">
        <v>360</v>
      </c>
      <c r="D124" s="217"/>
      <c r="E124" s="215"/>
      <c r="F124" s="215">
        <f t="shared" si="2"/>
        <v>0</v>
      </c>
      <c r="G124" s="95"/>
      <c r="H124" s="95"/>
      <c r="I124" s="95"/>
      <c r="J124" s="95"/>
      <c r="K124" s="95"/>
      <c r="L124" s="189">
        <v>12</v>
      </c>
      <c r="M124" s="190">
        <v>1</v>
      </c>
      <c r="N124" s="116">
        <v>3</v>
      </c>
      <c r="O124" s="116">
        <v>9</v>
      </c>
      <c r="P124" s="116">
        <v>2</v>
      </c>
      <c r="Q124" s="116">
        <v>1</v>
      </c>
    </row>
    <row r="125" spans="1:17" s="29" customFormat="1" ht="30">
      <c r="A125" s="239"/>
      <c r="B125" s="246"/>
      <c r="C125" s="230" t="s">
        <v>361</v>
      </c>
      <c r="D125" s="217"/>
      <c r="E125" s="215"/>
      <c r="F125" s="215">
        <f t="shared" si="2"/>
        <v>0</v>
      </c>
      <c r="G125" s="95"/>
      <c r="H125" s="95"/>
      <c r="I125" s="95"/>
      <c r="J125" s="95"/>
      <c r="K125" s="95"/>
      <c r="L125" s="189">
        <v>12</v>
      </c>
      <c r="M125" s="190">
        <v>1</v>
      </c>
      <c r="N125" s="116">
        <v>2</v>
      </c>
      <c r="O125" s="116">
        <v>3</v>
      </c>
      <c r="P125" s="116">
        <v>3</v>
      </c>
      <c r="Q125" s="116">
        <v>2</v>
      </c>
    </row>
    <row r="126" spans="1:17" s="29" customFormat="1">
      <c r="A126" s="239"/>
      <c r="B126" s="246"/>
      <c r="C126" s="230" t="s">
        <v>362</v>
      </c>
      <c r="D126" s="217"/>
      <c r="E126" s="215"/>
      <c r="F126" s="215">
        <f t="shared" si="2"/>
        <v>0</v>
      </c>
      <c r="G126" s="95"/>
      <c r="H126" s="95"/>
      <c r="I126" s="95"/>
      <c r="J126" s="95"/>
      <c r="K126" s="95"/>
      <c r="L126" s="189">
        <v>12</v>
      </c>
      <c r="M126" s="190">
        <v>1</v>
      </c>
      <c r="N126" s="116">
        <v>3</v>
      </c>
      <c r="O126" s="116">
        <v>9</v>
      </c>
      <c r="P126" s="116">
        <v>2</v>
      </c>
      <c r="Q126" s="116">
        <v>1</v>
      </c>
    </row>
    <row r="127" spans="1:17" s="29" customFormat="1">
      <c r="A127" s="239"/>
      <c r="B127" s="246"/>
      <c r="C127" s="230" t="s">
        <v>363</v>
      </c>
      <c r="D127" s="217"/>
      <c r="E127" s="215"/>
      <c r="F127" s="215">
        <f t="shared" si="2"/>
        <v>0</v>
      </c>
      <c r="G127" s="95"/>
      <c r="H127" s="95"/>
      <c r="I127" s="95"/>
      <c r="J127" s="95"/>
      <c r="K127" s="95"/>
      <c r="L127" s="189">
        <v>12</v>
      </c>
      <c r="M127" s="190">
        <v>1</v>
      </c>
      <c r="N127" s="116">
        <v>3</v>
      </c>
      <c r="O127" s="116">
        <v>9</v>
      </c>
      <c r="P127" s="116">
        <v>2</v>
      </c>
      <c r="Q127" s="116">
        <v>1</v>
      </c>
    </row>
    <row r="128" spans="1:17" s="29" customFormat="1">
      <c r="A128" s="239"/>
      <c r="B128" s="246"/>
      <c r="C128" s="230" t="s">
        <v>364</v>
      </c>
      <c r="D128" s="217"/>
      <c r="E128" s="215"/>
      <c r="F128" s="215">
        <f t="shared" si="2"/>
        <v>0</v>
      </c>
      <c r="G128" s="95"/>
      <c r="H128" s="95"/>
      <c r="I128" s="95"/>
      <c r="J128" s="95"/>
      <c r="K128" s="95"/>
      <c r="L128" s="189">
        <v>12</v>
      </c>
      <c r="M128" s="190">
        <v>1</v>
      </c>
      <c r="N128" s="116">
        <v>3</v>
      </c>
      <c r="O128" s="116">
        <v>9</v>
      </c>
      <c r="P128" s="116">
        <v>2</v>
      </c>
      <c r="Q128" s="116">
        <v>1</v>
      </c>
    </row>
    <row r="129" spans="1:17" s="29" customFormat="1">
      <c r="A129" s="239"/>
      <c r="B129" s="246"/>
      <c r="C129" s="230" t="s">
        <v>365</v>
      </c>
      <c r="D129" s="217"/>
      <c r="E129" s="215"/>
      <c r="F129" s="215">
        <f t="shared" si="2"/>
        <v>0</v>
      </c>
      <c r="G129" s="95"/>
      <c r="H129" s="95"/>
      <c r="I129" s="95"/>
      <c r="J129" s="95"/>
      <c r="K129" s="95"/>
      <c r="L129" s="189">
        <v>12</v>
      </c>
      <c r="M129" s="190">
        <v>1</v>
      </c>
      <c r="N129" s="116">
        <v>3</v>
      </c>
      <c r="O129" s="116">
        <v>9</v>
      </c>
      <c r="P129" s="116">
        <v>2</v>
      </c>
      <c r="Q129" s="116">
        <v>1</v>
      </c>
    </row>
    <row r="130" spans="1:17" s="29" customFormat="1">
      <c r="A130" s="239"/>
      <c r="B130" s="246"/>
      <c r="C130" s="230" t="s">
        <v>366</v>
      </c>
      <c r="D130" s="217"/>
      <c r="E130" s="215"/>
      <c r="F130" s="215">
        <f t="shared" si="2"/>
        <v>0</v>
      </c>
      <c r="G130" s="95"/>
      <c r="H130" s="95"/>
      <c r="I130" s="95"/>
      <c r="J130" s="95"/>
      <c r="K130" s="95"/>
      <c r="L130" s="189">
        <v>12</v>
      </c>
      <c r="M130" s="190">
        <v>1</v>
      </c>
      <c r="N130" s="116">
        <v>2</v>
      </c>
      <c r="O130" s="116">
        <v>3</v>
      </c>
      <c r="P130" s="116">
        <v>1</v>
      </c>
      <c r="Q130" s="116">
        <v>1</v>
      </c>
    </row>
    <row r="131" spans="1:17" s="29" customFormat="1">
      <c r="A131" s="239"/>
      <c r="B131" s="246"/>
      <c r="C131" s="75" t="s">
        <v>152</v>
      </c>
      <c r="D131" s="94">
        <v>50</v>
      </c>
      <c r="E131" s="88">
        <v>1800</v>
      </c>
      <c r="F131" s="146">
        <f t="shared" si="2"/>
        <v>90000</v>
      </c>
      <c r="G131" s="88">
        <v>22500</v>
      </c>
      <c r="H131" s="88">
        <v>22500</v>
      </c>
      <c r="I131" s="88">
        <v>22500</v>
      </c>
      <c r="J131" s="88">
        <v>22500</v>
      </c>
      <c r="K131" s="88"/>
      <c r="L131" s="189">
        <v>12</v>
      </c>
      <c r="M131" s="190">
        <v>1</v>
      </c>
      <c r="N131" s="87">
        <v>2</v>
      </c>
      <c r="O131" s="87">
        <v>3</v>
      </c>
      <c r="P131" s="87">
        <v>1</v>
      </c>
      <c r="Q131" s="87">
        <v>1</v>
      </c>
    </row>
    <row r="132" spans="1:17" s="29" customFormat="1">
      <c r="A132" s="239"/>
      <c r="B132" s="246"/>
      <c r="C132" s="75" t="s">
        <v>158</v>
      </c>
      <c r="D132" s="122">
        <v>50</v>
      </c>
      <c r="E132" s="95">
        <v>2400</v>
      </c>
      <c r="F132" s="146">
        <f t="shared" si="2"/>
        <v>120000</v>
      </c>
      <c r="G132" s="95">
        <v>30000</v>
      </c>
      <c r="H132" s="95">
        <v>30000</v>
      </c>
      <c r="I132" s="95">
        <v>30000</v>
      </c>
      <c r="J132" s="95">
        <v>30000</v>
      </c>
      <c r="K132" s="95"/>
      <c r="L132" s="189">
        <v>12</v>
      </c>
      <c r="M132" s="190">
        <v>1</v>
      </c>
      <c r="N132" s="116">
        <v>2</v>
      </c>
      <c r="O132" s="116">
        <v>3</v>
      </c>
      <c r="P132" s="116">
        <v>1</v>
      </c>
      <c r="Q132" s="116">
        <v>1</v>
      </c>
    </row>
    <row r="133" spans="1:17" s="30" customFormat="1">
      <c r="A133" s="239"/>
      <c r="B133" s="246"/>
      <c r="C133" s="60" t="s">
        <v>153</v>
      </c>
      <c r="D133" s="94">
        <v>50</v>
      </c>
      <c r="E133" s="88">
        <v>1500</v>
      </c>
      <c r="F133" s="146">
        <f t="shared" si="2"/>
        <v>75000</v>
      </c>
      <c r="G133" s="88">
        <v>18750</v>
      </c>
      <c r="H133" s="88">
        <v>18750</v>
      </c>
      <c r="I133" s="88">
        <v>18750</v>
      </c>
      <c r="J133" s="88">
        <v>18750</v>
      </c>
      <c r="K133" s="87"/>
      <c r="L133" s="189">
        <v>12</v>
      </c>
      <c r="M133" s="190">
        <v>1</v>
      </c>
      <c r="N133" s="87">
        <v>2</v>
      </c>
      <c r="O133" s="87">
        <v>3</v>
      </c>
      <c r="P133" s="87">
        <v>1</v>
      </c>
      <c r="Q133" s="87">
        <v>1</v>
      </c>
    </row>
    <row r="134" spans="1:17" s="61" customFormat="1" ht="14.25" customHeight="1">
      <c r="A134" s="243" t="s">
        <v>418</v>
      </c>
      <c r="B134" s="242">
        <f>SUM(F134:F139)</f>
        <v>210600</v>
      </c>
      <c r="C134" s="60" t="s">
        <v>107</v>
      </c>
      <c r="D134" s="94">
        <v>150</v>
      </c>
      <c r="E134" s="88">
        <v>250</v>
      </c>
      <c r="F134" s="146">
        <f t="shared" si="2"/>
        <v>37500</v>
      </c>
      <c r="G134" s="88">
        <v>12500</v>
      </c>
      <c r="H134" s="88">
        <v>12500</v>
      </c>
      <c r="I134" s="88">
        <v>12500</v>
      </c>
      <c r="J134" s="88"/>
      <c r="K134" s="87"/>
      <c r="L134" s="87">
        <v>12</v>
      </c>
      <c r="M134" s="87">
        <v>1</v>
      </c>
      <c r="N134" s="87">
        <v>3</v>
      </c>
      <c r="O134" s="87">
        <v>7</v>
      </c>
      <c r="P134" s="87">
        <v>1</v>
      </c>
      <c r="Q134" s="87">
        <v>2</v>
      </c>
    </row>
    <row r="135" spans="1:17" s="61" customFormat="1">
      <c r="A135" s="243"/>
      <c r="B135" s="242"/>
      <c r="C135" s="79" t="s">
        <v>153</v>
      </c>
      <c r="D135" s="94">
        <v>10</v>
      </c>
      <c r="E135" s="90">
        <v>1500</v>
      </c>
      <c r="F135" s="146">
        <f t="shared" si="2"/>
        <v>15000</v>
      </c>
      <c r="G135" s="90">
        <v>3000</v>
      </c>
      <c r="H135" s="90">
        <v>3000</v>
      </c>
      <c r="I135" s="90">
        <v>3000</v>
      </c>
      <c r="J135" s="90"/>
      <c r="K135" s="94"/>
      <c r="L135" s="186">
        <v>12</v>
      </c>
      <c r="M135" s="186">
        <v>1</v>
      </c>
      <c r="N135" s="94">
        <v>2</v>
      </c>
      <c r="O135" s="94">
        <v>3</v>
      </c>
      <c r="P135" s="94">
        <v>1</v>
      </c>
      <c r="Q135" s="94">
        <v>1</v>
      </c>
    </row>
    <row r="136" spans="1:17" s="61" customFormat="1">
      <c r="A136" s="243"/>
      <c r="B136" s="242"/>
      <c r="C136" s="79" t="s">
        <v>152</v>
      </c>
      <c r="D136" s="94">
        <v>20</v>
      </c>
      <c r="E136" s="88">
        <v>1800</v>
      </c>
      <c r="F136" s="146">
        <f t="shared" si="2"/>
        <v>36000</v>
      </c>
      <c r="G136" s="88">
        <v>7200</v>
      </c>
      <c r="H136" s="88">
        <v>7200</v>
      </c>
      <c r="I136" s="88">
        <v>7200</v>
      </c>
      <c r="J136" s="88"/>
      <c r="K136" s="87"/>
      <c r="L136" s="186">
        <v>12</v>
      </c>
      <c r="M136" s="186">
        <v>1</v>
      </c>
      <c r="N136" s="87">
        <v>2</v>
      </c>
      <c r="O136" s="87">
        <v>3</v>
      </c>
      <c r="P136" s="87">
        <v>1</v>
      </c>
      <c r="Q136" s="87">
        <v>1</v>
      </c>
    </row>
    <row r="137" spans="1:17" s="61" customFormat="1">
      <c r="A137" s="243"/>
      <c r="B137" s="242"/>
      <c r="C137" s="79" t="s">
        <v>158</v>
      </c>
      <c r="D137" s="94">
        <v>10</v>
      </c>
      <c r="E137" s="90">
        <v>2400</v>
      </c>
      <c r="F137" s="146">
        <f t="shared" si="2"/>
        <v>24000</v>
      </c>
      <c r="G137" s="90">
        <v>4800</v>
      </c>
      <c r="H137" s="90">
        <v>4800</v>
      </c>
      <c r="I137" s="90">
        <v>4800</v>
      </c>
      <c r="J137" s="90"/>
      <c r="K137" s="94"/>
      <c r="L137" s="186">
        <v>12</v>
      </c>
      <c r="M137" s="186">
        <v>1</v>
      </c>
      <c r="N137" s="94">
        <v>2</v>
      </c>
      <c r="O137" s="94">
        <v>3</v>
      </c>
      <c r="P137" s="94">
        <v>1</v>
      </c>
      <c r="Q137" s="94">
        <v>1</v>
      </c>
    </row>
    <row r="138" spans="1:17" s="61" customFormat="1">
      <c r="A138" s="243"/>
      <c r="B138" s="242"/>
      <c r="C138" s="79" t="s">
        <v>111</v>
      </c>
      <c r="D138" s="94">
        <v>180</v>
      </c>
      <c r="E138" s="90">
        <v>350</v>
      </c>
      <c r="F138" s="146">
        <f t="shared" si="2"/>
        <v>63000</v>
      </c>
      <c r="G138" s="90">
        <v>21000</v>
      </c>
      <c r="H138" s="90">
        <v>21000</v>
      </c>
      <c r="I138" s="90">
        <v>21000</v>
      </c>
      <c r="J138" s="90"/>
      <c r="K138" s="94"/>
      <c r="L138" s="186">
        <v>12</v>
      </c>
      <c r="M138" s="186">
        <v>1</v>
      </c>
      <c r="N138" s="94"/>
      <c r="O138" s="94"/>
      <c r="P138" s="94"/>
      <c r="Q138" s="94"/>
    </row>
    <row r="139" spans="1:17" s="61" customFormat="1">
      <c r="A139" s="243"/>
      <c r="B139" s="242"/>
      <c r="C139" s="79" t="s">
        <v>112</v>
      </c>
      <c r="D139" s="94">
        <v>180</v>
      </c>
      <c r="E139" s="90">
        <v>195</v>
      </c>
      <c r="F139" s="146">
        <f t="shared" si="2"/>
        <v>35100</v>
      </c>
      <c r="G139" s="90">
        <f>+F139/3</f>
        <v>11700</v>
      </c>
      <c r="H139" s="90">
        <v>11700</v>
      </c>
      <c r="I139" s="90">
        <v>11700</v>
      </c>
      <c r="J139" s="90"/>
      <c r="K139" s="94"/>
      <c r="L139" s="186">
        <v>12</v>
      </c>
      <c r="M139" s="186">
        <v>1</v>
      </c>
      <c r="N139" s="94">
        <v>3</v>
      </c>
      <c r="O139" s="94">
        <v>3</v>
      </c>
      <c r="P139" s="94">
        <v>1</v>
      </c>
      <c r="Q139" s="94">
        <v>3</v>
      </c>
    </row>
    <row r="140" spans="1:17" s="61" customFormat="1" ht="14.25" customHeight="1">
      <c r="A140" s="244" t="s">
        <v>412</v>
      </c>
      <c r="B140" s="245">
        <f>SUM(F140:F143)</f>
        <v>44050</v>
      </c>
      <c r="C140" s="60" t="s">
        <v>107</v>
      </c>
      <c r="D140" s="94">
        <v>75</v>
      </c>
      <c r="E140" s="88">
        <v>250</v>
      </c>
      <c r="F140" s="146">
        <f t="shared" si="2"/>
        <v>18750</v>
      </c>
      <c r="G140" s="88"/>
      <c r="H140" s="88">
        <v>8250</v>
      </c>
      <c r="I140" s="88">
        <v>8250</v>
      </c>
      <c r="J140" s="88"/>
      <c r="K140" s="87"/>
      <c r="L140" s="87">
        <v>12</v>
      </c>
      <c r="M140" s="87">
        <v>1</v>
      </c>
      <c r="N140" s="87">
        <v>3</v>
      </c>
      <c r="O140" s="87">
        <v>7</v>
      </c>
      <c r="P140" s="87">
        <v>1</v>
      </c>
      <c r="Q140" s="87">
        <v>2</v>
      </c>
    </row>
    <row r="141" spans="1:17" s="61" customFormat="1">
      <c r="A141" s="239"/>
      <c r="B141" s="246"/>
      <c r="C141" s="79" t="s">
        <v>153</v>
      </c>
      <c r="D141" s="94">
        <v>3</v>
      </c>
      <c r="E141" s="90">
        <v>1500</v>
      </c>
      <c r="F141" s="146">
        <f t="shared" si="2"/>
        <v>4500</v>
      </c>
      <c r="G141" s="90"/>
      <c r="H141" s="90">
        <v>2250</v>
      </c>
      <c r="I141" s="90">
        <v>2250</v>
      </c>
      <c r="J141" s="90"/>
      <c r="K141" s="94"/>
      <c r="L141" s="87">
        <v>12</v>
      </c>
      <c r="M141" s="94">
        <v>1</v>
      </c>
      <c r="N141" s="94">
        <v>2</v>
      </c>
      <c r="O141" s="94">
        <v>3</v>
      </c>
      <c r="P141" s="94">
        <v>1</v>
      </c>
      <c r="Q141" s="94">
        <v>1</v>
      </c>
    </row>
    <row r="142" spans="1:17" s="61" customFormat="1">
      <c r="A142" s="239"/>
      <c r="B142" s="246"/>
      <c r="C142" s="206" t="s">
        <v>402</v>
      </c>
      <c r="D142" s="210">
        <v>1</v>
      </c>
      <c r="E142" s="90">
        <v>10000</v>
      </c>
      <c r="F142" s="146">
        <f t="shared" si="2"/>
        <v>10000</v>
      </c>
      <c r="G142" s="90"/>
      <c r="H142" s="90"/>
      <c r="I142" s="90"/>
      <c r="J142" s="90"/>
      <c r="K142" s="94"/>
      <c r="L142" s="87">
        <v>12</v>
      </c>
      <c r="M142" s="94">
        <v>1</v>
      </c>
      <c r="N142" s="94">
        <v>2</v>
      </c>
      <c r="O142" s="94">
        <v>2</v>
      </c>
      <c r="P142" s="94">
        <v>2</v>
      </c>
      <c r="Q142" s="94">
        <v>1</v>
      </c>
    </row>
    <row r="143" spans="1:17" s="61" customFormat="1" ht="24" customHeight="1">
      <c r="A143" s="239"/>
      <c r="B143" s="246"/>
      <c r="C143" s="79" t="s">
        <v>287</v>
      </c>
      <c r="D143" s="94">
        <v>6</v>
      </c>
      <c r="E143" s="88">
        <v>1800</v>
      </c>
      <c r="F143" s="146">
        <f t="shared" si="2"/>
        <v>10800</v>
      </c>
      <c r="G143" s="88"/>
      <c r="H143" s="88">
        <v>5400</v>
      </c>
      <c r="I143" s="88">
        <v>5400</v>
      </c>
      <c r="J143" s="88"/>
      <c r="K143" s="87"/>
      <c r="L143" s="87">
        <v>12</v>
      </c>
      <c r="M143" s="87">
        <v>1</v>
      </c>
      <c r="N143" s="87">
        <v>2</v>
      </c>
      <c r="O143" s="87">
        <v>3</v>
      </c>
      <c r="P143" s="87">
        <v>1</v>
      </c>
      <c r="Q143" s="87">
        <v>1</v>
      </c>
    </row>
    <row r="144" spans="1:17" s="176" customFormat="1" ht="17.25" customHeight="1">
      <c r="A144" s="300" t="s">
        <v>413</v>
      </c>
      <c r="B144" s="242">
        <f>SUM(F144:F148)</f>
        <v>845750</v>
      </c>
      <c r="C144" s="184" t="s">
        <v>395</v>
      </c>
      <c r="D144" s="71">
        <v>83</v>
      </c>
      <c r="E144" s="196">
        <v>1500</v>
      </c>
      <c r="F144" s="185">
        <f>D144*E144</f>
        <v>124500</v>
      </c>
      <c r="G144" s="185"/>
      <c r="H144" s="197"/>
      <c r="I144" s="117"/>
      <c r="J144" s="117"/>
      <c r="K144" s="183"/>
      <c r="L144" s="186">
        <v>12</v>
      </c>
      <c r="M144" s="183">
        <v>1</v>
      </c>
      <c r="N144" s="183">
        <v>2</v>
      </c>
      <c r="O144" s="183">
        <v>8</v>
      </c>
      <c r="P144" s="183">
        <v>7</v>
      </c>
      <c r="Q144" s="183">
        <v>4</v>
      </c>
    </row>
    <row r="145" spans="1:17" s="176" customFormat="1" ht="17.25" customHeight="1">
      <c r="A145" s="300"/>
      <c r="B145" s="242"/>
      <c r="C145" s="184" t="s">
        <v>394</v>
      </c>
      <c r="D145" s="71">
        <v>35</v>
      </c>
      <c r="E145" s="196">
        <v>1000</v>
      </c>
      <c r="F145" s="185">
        <f t="shared" si="2"/>
        <v>35000</v>
      </c>
      <c r="G145" s="185"/>
      <c r="H145" s="197"/>
      <c r="I145" s="117"/>
      <c r="J145" s="117"/>
      <c r="K145" s="183"/>
      <c r="L145" s="186">
        <v>12</v>
      </c>
      <c r="M145" s="183">
        <v>1</v>
      </c>
      <c r="N145" s="183">
        <v>2</v>
      </c>
      <c r="O145" s="183">
        <v>3</v>
      </c>
      <c r="P145" s="183">
        <v>3</v>
      </c>
      <c r="Q145" s="183">
        <v>5</v>
      </c>
    </row>
    <row r="146" spans="1:17" s="176" customFormat="1" ht="17.25" customHeight="1">
      <c r="A146" s="300"/>
      <c r="B146" s="242"/>
      <c r="C146" s="184" t="s">
        <v>393</v>
      </c>
      <c r="D146" s="71">
        <v>5</v>
      </c>
      <c r="E146" s="196">
        <v>10000</v>
      </c>
      <c r="F146" s="185">
        <v>50000</v>
      </c>
      <c r="G146" s="185"/>
      <c r="H146" s="197"/>
      <c r="I146" s="117"/>
      <c r="J146" s="117"/>
      <c r="K146" s="183"/>
      <c r="L146" s="186">
        <v>12</v>
      </c>
      <c r="M146" s="183">
        <v>1</v>
      </c>
      <c r="N146" s="183">
        <v>3</v>
      </c>
      <c r="O146" s="183">
        <v>9</v>
      </c>
      <c r="P146" s="183">
        <v>2</v>
      </c>
      <c r="Q146" s="183">
        <v>1</v>
      </c>
    </row>
    <row r="147" spans="1:17" s="176" customFormat="1" ht="17.25" customHeight="1">
      <c r="A147" s="300"/>
      <c r="B147" s="242"/>
      <c r="C147" s="206" t="s">
        <v>406</v>
      </c>
      <c r="D147" s="71">
        <f>15*35</f>
        <v>525</v>
      </c>
      <c r="E147" s="196">
        <f>750+450</f>
        <v>1200</v>
      </c>
      <c r="F147" s="208">
        <f>+E147*D147</f>
        <v>630000</v>
      </c>
      <c r="G147" s="208"/>
      <c r="H147" s="197"/>
      <c r="I147" s="117"/>
      <c r="J147" s="117"/>
      <c r="K147" s="207"/>
      <c r="L147" s="218">
        <v>12</v>
      </c>
      <c r="M147" s="216">
        <v>1</v>
      </c>
      <c r="N147" s="207">
        <v>3</v>
      </c>
      <c r="O147" s="207">
        <v>1</v>
      </c>
      <c r="P147" s="207">
        <v>1</v>
      </c>
      <c r="Q147" s="207">
        <v>1</v>
      </c>
    </row>
    <row r="148" spans="1:17" s="176" customFormat="1" ht="39.75" customHeight="1">
      <c r="A148" s="300"/>
      <c r="B148" s="242"/>
      <c r="C148" s="184" t="s">
        <v>107</v>
      </c>
      <c r="D148" s="186">
        <v>25</v>
      </c>
      <c r="E148" s="185">
        <v>250</v>
      </c>
      <c r="F148" s="185">
        <f t="shared" si="2"/>
        <v>6250</v>
      </c>
      <c r="G148" s="185"/>
      <c r="H148" s="185">
        <v>5500</v>
      </c>
      <c r="I148" s="185"/>
      <c r="J148" s="185"/>
      <c r="K148" s="183"/>
      <c r="L148" s="186">
        <v>12</v>
      </c>
      <c r="M148" s="183">
        <v>1</v>
      </c>
      <c r="N148" s="183">
        <v>3</v>
      </c>
      <c r="O148" s="183">
        <v>7</v>
      </c>
      <c r="P148" s="183">
        <v>1</v>
      </c>
      <c r="Q148" s="183">
        <v>2</v>
      </c>
    </row>
    <row r="149" spans="1:17" s="28" customFormat="1" ht="45" customHeight="1">
      <c r="A149" s="205" t="s">
        <v>414</v>
      </c>
      <c r="B149" s="118">
        <f>SUM(F149)</f>
        <v>450000</v>
      </c>
      <c r="C149" s="60" t="s">
        <v>115</v>
      </c>
      <c r="D149" s="87">
        <v>30</v>
      </c>
      <c r="E149" s="88">
        <v>15000</v>
      </c>
      <c r="F149" s="146">
        <f t="shared" si="2"/>
        <v>450000</v>
      </c>
      <c r="G149" s="88"/>
      <c r="H149" s="88"/>
      <c r="I149" s="88">
        <v>300000</v>
      </c>
      <c r="J149" s="88"/>
      <c r="K149" s="87"/>
      <c r="L149" s="87">
        <v>12</v>
      </c>
      <c r="M149" s="87">
        <v>1</v>
      </c>
      <c r="N149" s="87">
        <v>4</v>
      </c>
      <c r="O149" s="87">
        <v>1</v>
      </c>
      <c r="P149" s="87">
        <v>4</v>
      </c>
      <c r="Q149" s="87">
        <v>1</v>
      </c>
    </row>
    <row r="150" spans="1:17" s="61" customFormat="1" ht="14.25" customHeight="1">
      <c r="A150" s="243" t="s">
        <v>159</v>
      </c>
      <c r="B150" s="242">
        <f>SUM(F150:F152)</f>
        <v>65500</v>
      </c>
      <c r="C150" s="60" t="s">
        <v>107</v>
      </c>
      <c r="D150" s="87">
        <v>50</v>
      </c>
      <c r="E150" s="88">
        <v>250</v>
      </c>
      <c r="F150" s="146">
        <f t="shared" si="2"/>
        <v>12500</v>
      </c>
      <c r="G150" s="88"/>
      <c r="H150" s="88"/>
      <c r="I150" s="88"/>
      <c r="J150" s="88"/>
      <c r="K150" s="87"/>
      <c r="L150" s="87">
        <v>12</v>
      </c>
      <c r="M150" s="87">
        <v>1</v>
      </c>
      <c r="N150" s="87">
        <v>3</v>
      </c>
      <c r="O150" s="87">
        <v>7</v>
      </c>
      <c r="P150" s="87">
        <v>1</v>
      </c>
      <c r="Q150" s="87">
        <v>2</v>
      </c>
    </row>
    <row r="151" spans="1:17" s="61" customFormat="1">
      <c r="A151" s="243"/>
      <c r="B151" s="242"/>
      <c r="C151" s="79" t="s">
        <v>116</v>
      </c>
      <c r="D151" s="94">
        <v>12</v>
      </c>
      <c r="E151" s="90">
        <v>1500</v>
      </c>
      <c r="F151" s="146">
        <f t="shared" si="2"/>
        <v>18000</v>
      </c>
      <c r="G151" s="90"/>
      <c r="H151" s="90"/>
      <c r="I151" s="90"/>
      <c r="J151" s="90"/>
      <c r="K151" s="94"/>
      <c r="L151" s="87">
        <v>12</v>
      </c>
      <c r="M151" s="94">
        <v>1</v>
      </c>
      <c r="N151" s="94">
        <v>2</v>
      </c>
      <c r="O151" s="94">
        <v>8</v>
      </c>
      <c r="P151" s="94">
        <v>7</v>
      </c>
      <c r="Q151" s="94">
        <v>4</v>
      </c>
    </row>
    <row r="152" spans="1:17" s="61" customFormat="1" ht="29.25" customHeight="1">
      <c r="A152" s="243"/>
      <c r="B152" s="242"/>
      <c r="C152" s="79" t="s">
        <v>402</v>
      </c>
      <c r="D152" s="87">
        <v>1</v>
      </c>
      <c r="E152" s="88">
        <v>35000</v>
      </c>
      <c r="F152" s="146">
        <f t="shared" si="2"/>
        <v>35000</v>
      </c>
      <c r="G152" s="88"/>
      <c r="H152" s="88"/>
      <c r="I152" s="88"/>
      <c r="J152" s="88"/>
      <c r="K152" s="87"/>
      <c r="L152" s="87">
        <v>12</v>
      </c>
      <c r="M152" s="87">
        <v>1</v>
      </c>
      <c r="N152" s="87">
        <v>2</v>
      </c>
      <c r="O152" s="87">
        <v>2</v>
      </c>
      <c r="P152" s="87">
        <v>2</v>
      </c>
      <c r="Q152" s="87">
        <v>2</v>
      </c>
    </row>
    <row r="153" spans="1:17" s="61" customFormat="1" ht="14.25" customHeight="1">
      <c r="A153" s="243" t="s">
        <v>160</v>
      </c>
      <c r="B153" s="242">
        <f>SUM(F153:F157)</f>
        <v>102300</v>
      </c>
      <c r="C153" s="60" t="s">
        <v>107</v>
      </c>
      <c r="D153" s="87">
        <v>25</v>
      </c>
      <c r="E153" s="88">
        <v>250</v>
      </c>
      <c r="F153" s="146">
        <f t="shared" si="2"/>
        <v>6250</v>
      </c>
      <c r="G153" s="88"/>
      <c r="H153" s="203">
        <v>3125</v>
      </c>
      <c r="I153" s="88">
        <v>3125</v>
      </c>
      <c r="J153" s="88"/>
      <c r="K153" s="87"/>
      <c r="L153" s="87">
        <v>12</v>
      </c>
      <c r="M153" s="87">
        <v>1</v>
      </c>
      <c r="N153" s="87">
        <v>3</v>
      </c>
      <c r="O153" s="87">
        <v>7</v>
      </c>
      <c r="P153" s="87">
        <v>1</v>
      </c>
      <c r="Q153" s="87">
        <v>2</v>
      </c>
    </row>
    <row r="154" spans="1:17" s="61" customFormat="1">
      <c r="A154" s="243"/>
      <c r="B154" s="242"/>
      <c r="C154" s="79" t="s">
        <v>109</v>
      </c>
      <c r="D154" s="94">
        <v>90</v>
      </c>
      <c r="E154" s="90">
        <v>450</v>
      </c>
      <c r="F154" s="146">
        <f t="shared" si="2"/>
        <v>40500</v>
      </c>
      <c r="G154" s="90"/>
      <c r="H154" s="203">
        <v>20250</v>
      </c>
      <c r="I154" s="88">
        <v>20250</v>
      </c>
      <c r="J154" s="90"/>
      <c r="K154" s="94"/>
      <c r="L154" s="87">
        <v>12</v>
      </c>
      <c r="M154" s="94">
        <v>1</v>
      </c>
      <c r="N154" s="94">
        <v>3</v>
      </c>
      <c r="O154" s="94">
        <v>1</v>
      </c>
      <c r="P154" s="94">
        <v>1</v>
      </c>
      <c r="Q154" s="94">
        <v>1</v>
      </c>
    </row>
    <row r="155" spans="1:17" s="61" customFormat="1">
      <c r="A155" s="243"/>
      <c r="B155" s="242"/>
      <c r="C155" s="79" t="s">
        <v>116</v>
      </c>
      <c r="D155" s="87">
        <v>12</v>
      </c>
      <c r="E155" s="88">
        <v>1500</v>
      </c>
      <c r="F155" s="146">
        <f t="shared" si="2"/>
        <v>18000</v>
      </c>
      <c r="G155" s="88"/>
      <c r="H155" s="203">
        <v>9000</v>
      </c>
      <c r="I155" s="88">
        <v>9000</v>
      </c>
      <c r="J155" s="88"/>
      <c r="K155" s="87"/>
      <c r="L155" s="87">
        <v>12</v>
      </c>
      <c r="M155" s="87">
        <v>1</v>
      </c>
      <c r="N155" s="87">
        <v>2</v>
      </c>
      <c r="O155" s="87">
        <v>8</v>
      </c>
      <c r="P155" s="87">
        <v>7</v>
      </c>
      <c r="Q155" s="87">
        <v>4</v>
      </c>
    </row>
    <row r="156" spans="1:17" s="61" customFormat="1">
      <c r="A156" s="243"/>
      <c r="B156" s="242"/>
      <c r="C156" s="79" t="s">
        <v>113</v>
      </c>
      <c r="D156" s="87">
        <v>2000</v>
      </c>
      <c r="E156" s="88">
        <v>10</v>
      </c>
      <c r="F156" s="146">
        <f t="shared" si="2"/>
        <v>20000</v>
      </c>
      <c r="G156" s="88"/>
      <c r="H156" s="203">
        <v>10000</v>
      </c>
      <c r="I156" s="88">
        <v>10000</v>
      </c>
      <c r="J156" s="88"/>
      <c r="K156" s="87"/>
      <c r="L156" s="87">
        <v>12</v>
      </c>
      <c r="M156" s="87">
        <v>1</v>
      </c>
      <c r="N156" s="87"/>
      <c r="O156" s="87"/>
      <c r="P156" s="87"/>
      <c r="Q156" s="87"/>
    </row>
    <row r="157" spans="1:17" s="61" customFormat="1">
      <c r="A157" s="243"/>
      <c r="B157" s="242"/>
      <c r="C157" s="79" t="s">
        <v>112</v>
      </c>
      <c r="D157" s="94">
        <v>90</v>
      </c>
      <c r="E157" s="90">
        <v>195</v>
      </c>
      <c r="F157" s="146">
        <f t="shared" si="2"/>
        <v>17550</v>
      </c>
      <c r="G157" s="90"/>
      <c r="H157" s="203">
        <v>8775</v>
      </c>
      <c r="I157" s="88">
        <v>8775</v>
      </c>
      <c r="J157" s="90"/>
      <c r="K157" s="94"/>
      <c r="L157" s="87">
        <v>12</v>
      </c>
      <c r="M157" s="94">
        <v>1</v>
      </c>
      <c r="N157" s="94">
        <v>3</v>
      </c>
      <c r="O157" s="94">
        <v>9</v>
      </c>
      <c r="P157" s="94">
        <v>2</v>
      </c>
      <c r="Q157" s="94">
        <v>1</v>
      </c>
    </row>
    <row r="158" spans="1:17" s="49" customFormat="1">
      <c r="A158" s="342" t="s">
        <v>415</v>
      </c>
      <c r="B158" s="333">
        <f>SUM(F158:F160)</f>
        <v>773000</v>
      </c>
      <c r="C158" s="79" t="s">
        <v>416</v>
      </c>
      <c r="D158" s="87">
        <v>1</v>
      </c>
      <c r="E158" s="88">
        <v>75000</v>
      </c>
      <c r="F158" s="146">
        <f t="shared" si="2"/>
        <v>75000</v>
      </c>
      <c r="G158" s="88"/>
      <c r="H158" s="88"/>
      <c r="I158" s="88"/>
      <c r="J158" s="88"/>
      <c r="K158" s="78"/>
      <c r="L158" s="87">
        <v>12</v>
      </c>
      <c r="M158" s="78">
        <v>1</v>
      </c>
      <c r="N158" s="78">
        <v>2</v>
      </c>
      <c r="O158" s="78">
        <v>2</v>
      </c>
      <c r="P158" s="78">
        <v>2</v>
      </c>
      <c r="Q158" s="78">
        <v>1</v>
      </c>
    </row>
    <row r="159" spans="1:17" s="49" customFormat="1" ht="16.5" customHeight="1">
      <c r="A159" s="343"/>
      <c r="B159" s="334"/>
      <c r="C159" s="206" t="s">
        <v>109</v>
      </c>
      <c r="D159" s="209">
        <v>1440</v>
      </c>
      <c r="E159" s="88">
        <v>450</v>
      </c>
      <c r="F159" s="146">
        <f t="shared" si="2"/>
        <v>648000</v>
      </c>
      <c r="G159" s="151">
        <v>540000</v>
      </c>
      <c r="H159" s="88"/>
      <c r="I159" s="117">
        <v>540000</v>
      </c>
      <c r="J159" s="117"/>
      <c r="K159" s="78"/>
      <c r="L159" s="87">
        <v>12</v>
      </c>
      <c r="M159" s="78">
        <v>1</v>
      </c>
      <c r="N159" s="78">
        <v>3</v>
      </c>
      <c r="O159" s="78">
        <v>1</v>
      </c>
      <c r="P159" s="78">
        <v>1</v>
      </c>
      <c r="Q159" s="78">
        <v>1</v>
      </c>
    </row>
    <row r="160" spans="1:17" s="49" customFormat="1" ht="32.25" customHeight="1">
      <c r="A160" s="343"/>
      <c r="B160" s="335"/>
      <c r="C160" s="79" t="s">
        <v>107</v>
      </c>
      <c r="D160" s="87">
        <v>200</v>
      </c>
      <c r="E160" s="88">
        <v>250</v>
      </c>
      <c r="F160" s="146">
        <f t="shared" si="2"/>
        <v>50000</v>
      </c>
      <c r="G160" s="88">
        <v>22000</v>
      </c>
      <c r="H160" s="88"/>
      <c r="I160" s="117">
        <v>22000</v>
      </c>
      <c r="J160" s="117"/>
      <c r="K160" s="78"/>
      <c r="L160" s="87">
        <v>12</v>
      </c>
      <c r="M160" s="78">
        <v>1</v>
      </c>
      <c r="N160" s="78">
        <v>3</v>
      </c>
      <c r="O160" s="78">
        <v>7</v>
      </c>
      <c r="P160" s="78">
        <v>1</v>
      </c>
      <c r="Q160" s="78">
        <v>2</v>
      </c>
    </row>
    <row r="161" spans="1:17" s="28" customFormat="1" ht="49.5" customHeight="1">
      <c r="A161" s="232" t="s">
        <v>369</v>
      </c>
      <c r="B161" s="333">
        <f>SUM(F161:F167)</f>
        <v>431000</v>
      </c>
      <c r="C161" s="60" t="s">
        <v>368</v>
      </c>
      <c r="D161" s="87">
        <v>30</v>
      </c>
      <c r="E161" s="88">
        <v>1500</v>
      </c>
      <c r="F161" s="146">
        <f t="shared" si="2"/>
        <v>45000</v>
      </c>
      <c r="G161" s="88"/>
      <c r="H161" s="88"/>
      <c r="I161" s="88"/>
      <c r="J161" s="88"/>
      <c r="K161" s="87"/>
      <c r="L161" s="87">
        <v>12</v>
      </c>
      <c r="M161" s="87">
        <v>1</v>
      </c>
      <c r="N161" s="87">
        <v>2</v>
      </c>
      <c r="O161" s="87">
        <v>8</v>
      </c>
      <c r="P161" s="87">
        <v>7</v>
      </c>
      <c r="Q161" s="87">
        <v>4</v>
      </c>
    </row>
    <row r="162" spans="1:17" s="28" customFormat="1" ht="49.5" customHeight="1">
      <c r="A162" s="233"/>
      <c r="B162" s="334"/>
      <c r="C162" s="60" t="s">
        <v>148</v>
      </c>
      <c r="D162" s="201">
        <v>300</v>
      </c>
      <c r="E162" s="200">
        <v>450</v>
      </c>
      <c r="F162" s="200">
        <f t="shared" si="2"/>
        <v>135000</v>
      </c>
      <c r="G162" s="200"/>
      <c r="H162" s="200"/>
      <c r="I162" s="200"/>
      <c r="J162" s="200"/>
      <c r="K162" s="201"/>
      <c r="L162" s="218">
        <v>12</v>
      </c>
      <c r="M162" s="218">
        <v>1</v>
      </c>
      <c r="N162" s="201">
        <v>3</v>
      </c>
      <c r="O162" s="201">
        <v>1</v>
      </c>
      <c r="P162" s="201">
        <v>1</v>
      </c>
      <c r="Q162" s="201">
        <v>1</v>
      </c>
    </row>
    <row r="163" spans="1:17" s="28" customFormat="1" ht="49.5" customHeight="1">
      <c r="A163" s="233"/>
      <c r="B163" s="334"/>
      <c r="C163" s="60" t="s">
        <v>112</v>
      </c>
      <c r="D163" s="201">
        <v>300</v>
      </c>
      <c r="E163" s="200">
        <v>195</v>
      </c>
      <c r="F163" s="200">
        <f t="shared" si="2"/>
        <v>58500</v>
      </c>
      <c r="G163" s="200"/>
      <c r="H163" s="200"/>
      <c r="I163" s="200"/>
      <c r="J163" s="200"/>
      <c r="K163" s="201"/>
      <c r="L163" s="218">
        <v>12</v>
      </c>
      <c r="M163" s="218">
        <v>1</v>
      </c>
      <c r="N163" s="201">
        <v>3</v>
      </c>
      <c r="O163" s="201">
        <v>9</v>
      </c>
      <c r="P163" s="201">
        <v>2</v>
      </c>
      <c r="Q163" s="201">
        <v>1</v>
      </c>
    </row>
    <row r="164" spans="1:17" s="28" customFormat="1" ht="49.5" customHeight="1">
      <c r="A164" s="233"/>
      <c r="B164" s="334"/>
      <c r="C164" s="60" t="s">
        <v>402</v>
      </c>
      <c r="D164" s="201">
        <v>1</v>
      </c>
      <c r="E164" s="200">
        <v>50000</v>
      </c>
      <c r="F164" s="200">
        <f t="shared" si="2"/>
        <v>50000</v>
      </c>
      <c r="G164" s="200"/>
      <c r="H164" s="200"/>
      <c r="I164" s="200"/>
      <c r="J164" s="200"/>
      <c r="K164" s="201"/>
      <c r="L164" s="218">
        <v>12</v>
      </c>
      <c r="M164" s="218">
        <v>1</v>
      </c>
      <c r="N164" s="201">
        <v>2</v>
      </c>
      <c r="O164" s="201">
        <v>2</v>
      </c>
      <c r="P164" s="201">
        <v>2</v>
      </c>
      <c r="Q164" s="201">
        <v>1</v>
      </c>
    </row>
    <row r="165" spans="1:17" s="28" customFormat="1" ht="49.5" customHeight="1">
      <c r="A165" s="233"/>
      <c r="B165" s="334"/>
      <c r="C165" s="60" t="s">
        <v>393</v>
      </c>
      <c r="D165" s="201">
        <v>2</v>
      </c>
      <c r="E165" s="200">
        <v>50000</v>
      </c>
      <c r="F165" s="200">
        <f t="shared" si="2"/>
        <v>100000</v>
      </c>
      <c r="G165" s="200">
        <v>50000</v>
      </c>
      <c r="H165" s="61"/>
      <c r="I165" s="200">
        <v>50000</v>
      </c>
      <c r="J165" s="61"/>
      <c r="K165" s="201"/>
      <c r="L165" s="218">
        <v>12</v>
      </c>
      <c r="M165" s="218">
        <v>1</v>
      </c>
      <c r="N165" s="201">
        <v>3</v>
      </c>
      <c r="O165" s="201">
        <v>9</v>
      </c>
      <c r="P165" s="201">
        <v>2</v>
      </c>
      <c r="Q165" s="201">
        <v>1</v>
      </c>
    </row>
    <row r="166" spans="1:17" s="28" customFormat="1" ht="49.5" customHeight="1">
      <c r="A166" s="233"/>
      <c r="B166" s="334"/>
      <c r="C166" s="60" t="s">
        <v>113</v>
      </c>
      <c r="D166" s="201">
        <v>3000</v>
      </c>
      <c r="E166" s="200">
        <v>10</v>
      </c>
      <c r="F166" s="200">
        <f t="shared" si="2"/>
        <v>30000</v>
      </c>
      <c r="G166" s="200"/>
      <c r="H166" s="200"/>
      <c r="I166" s="200"/>
      <c r="J166" s="200"/>
      <c r="K166" s="201"/>
      <c r="L166" s="218">
        <v>12</v>
      </c>
      <c r="M166" s="218">
        <v>1</v>
      </c>
      <c r="N166" s="201"/>
      <c r="O166" s="201"/>
      <c r="P166" s="201"/>
      <c r="Q166" s="201"/>
    </row>
    <row r="167" spans="1:17" s="28" customFormat="1" ht="49.5" customHeight="1">
      <c r="A167" s="234"/>
      <c r="B167" s="335"/>
      <c r="C167" s="60" t="s">
        <v>107</v>
      </c>
      <c r="D167" s="201">
        <v>50</v>
      </c>
      <c r="E167" s="200">
        <v>250</v>
      </c>
      <c r="F167" s="200">
        <f t="shared" si="2"/>
        <v>12500</v>
      </c>
      <c r="G167" s="200"/>
      <c r="H167" s="200"/>
      <c r="I167" s="200"/>
      <c r="J167" s="200"/>
      <c r="K167" s="201"/>
      <c r="L167" s="218">
        <v>12</v>
      </c>
      <c r="M167" s="218">
        <v>1</v>
      </c>
      <c r="N167" s="201">
        <v>3</v>
      </c>
      <c r="O167" s="201">
        <v>7</v>
      </c>
      <c r="P167" s="201">
        <v>1</v>
      </c>
      <c r="Q167" s="201">
        <v>2</v>
      </c>
    </row>
    <row r="168" spans="1:17" s="28" customFormat="1" ht="14.25" customHeight="1">
      <c r="A168" s="243" t="s">
        <v>403</v>
      </c>
      <c r="B168" s="333">
        <f>SUM(E168)</f>
        <v>850000</v>
      </c>
      <c r="C168" s="60" t="s">
        <v>404</v>
      </c>
      <c r="D168" s="116">
        <v>1</v>
      </c>
      <c r="E168" s="95">
        <v>850000</v>
      </c>
      <c r="F168" s="146">
        <f t="shared" si="2"/>
        <v>850000</v>
      </c>
      <c r="G168" s="95"/>
      <c r="H168" s="95">
        <v>67500</v>
      </c>
      <c r="I168" s="95">
        <v>67500</v>
      </c>
      <c r="J168" s="95"/>
      <c r="K168" s="116"/>
      <c r="L168" s="116">
        <v>12</v>
      </c>
      <c r="M168" s="116">
        <v>2</v>
      </c>
      <c r="N168" s="116">
        <v>2</v>
      </c>
      <c r="O168" s="116">
        <v>8</v>
      </c>
      <c r="P168" s="116">
        <v>7</v>
      </c>
      <c r="Q168" s="116">
        <v>4</v>
      </c>
    </row>
    <row r="169" spans="1:17" s="28" customFormat="1">
      <c r="A169" s="243"/>
      <c r="B169" s="334"/>
      <c r="C169" s="84"/>
      <c r="D169" s="122"/>
      <c r="E169" s="90"/>
      <c r="F169" s="146"/>
      <c r="G169" s="90"/>
      <c r="H169" s="90">
        <v>7300</v>
      </c>
      <c r="I169" s="90">
        <v>7300</v>
      </c>
      <c r="J169" s="90"/>
      <c r="K169" s="122"/>
      <c r="L169" s="116">
        <v>1</v>
      </c>
      <c r="M169" s="122"/>
      <c r="N169" s="122"/>
      <c r="O169" s="122"/>
      <c r="P169" s="122"/>
      <c r="Q169" s="122"/>
    </row>
    <row r="170" spans="1:17" s="28" customFormat="1">
      <c r="A170" s="339"/>
      <c r="B170" s="334"/>
      <c r="C170" s="198"/>
      <c r="D170" s="96"/>
      <c r="E170" s="97"/>
      <c r="F170" s="200"/>
      <c r="G170" s="97"/>
      <c r="H170" s="97"/>
      <c r="I170" s="97"/>
      <c r="J170" s="97"/>
      <c r="K170" s="96"/>
      <c r="L170" s="119"/>
      <c r="M170" s="96"/>
      <c r="N170" s="96"/>
      <c r="O170" s="96"/>
      <c r="P170" s="96"/>
      <c r="Q170" s="96"/>
    </row>
    <row r="171" spans="1:17" s="28" customFormat="1">
      <c r="A171" s="339"/>
      <c r="B171" s="334"/>
      <c r="C171" s="198"/>
      <c r="D171" s="96"/>
      <c r="E171" s="97"/>
      <c r="F171" s="200"/>
      <c r="G171" s="97"/>
      <c r="H171" s="97"/>
      <c r="I171" s="97"/>
      <c r="J171" s="97"/>
      <c r="K171" s="96"/>
      <c r="L171" s="119"/>
      <c r="M171" s="96"/>
      <c r="N171" s="96"/>
      <c r="O171" s="96"/>
      <c r="P171" s="96"/>
      <c r="Q171" s="96"/>
    </row>
    <row r="172" spans="1:17" s="28" customFormat="1">
      <c r="A172" s="339"/>
      <c r="B172" s="334"/>
      <c r="C172" s="198"/>
      <c r="D172" s="96"/>
      <c r="E172" s="97"/>
      <c r="F172" s="200"/>
      <c r="G172" s="97"/>
      <c r="H172" s="97"/>
      <c r="I172" s="97"/>
      <c r="J172" s="97"/>
      <c r="K172" s="96"/>
      <c r="L172" s="119"/>
      <c r="M172" s="96"/>
      <c r="N172" s="96"/>
      <c r="O172" s="96"/>
      <c r="P172" s="96"/>
      <c r="Q172" s="96"/>
    </row>
    <row r="173" spans="1:17" s="29" customFormat="1" ht="33" customHeight="1">
      <c r="A173" s="339"/>
      <c r="B173" s="335"/>
      <c r="C173" s="83"/>
      <c r="D173" s="96"/>
      <c r="E173" s="97"/>
      <c r="F173" s="146"/>
      <c r="G173" s="97"/>
      <c r="H173" s="97">
        <v>15000</v>
      </c>
      <c r="I173" s="97">
        <v>15000</v>
      </c>
      <c r="J173" s="97"/>
      <c r="K173" s="96"/>
      <c r="L173" s="119">
        <v>1</v>
      </c>
      <c r="M173" s="96"/>
      <c r="N173" s="96"/>
      <c r="O173" s="96"/>
      <c r="P173" s="96"/>
      <c r="Q173" s="96"/>
    </row>
    <row r="174" spans="1:17" s="29" customFormat="1">
      <c r="A174" s="339" t="s">
        <v>399</v>
      </c>
      <c r="B174" s="334">
        <v>4700000</v>
      </c>
      <c r="C174" s="79" t="s">
        <v>176</v>
      </c>
      <c r="D174" s="94">
        <v>9</v>
      </c>
      <c r="E174" s="90"/>
      <c r="F174" s="146">
        <f t="shared" si="2"/>
        <v>0</v>
      </c>
      <c r="G174" s="90"/>
      <c r="H174" s="90">
        <f>F174</f>
        <v>0</v>
      </c>
      <c r="I174" s="90"/>
      <c r="J174" s="90"/>
      <c r="K174" s="94"/>
      <c r="L174" s="87"/>
      <c r="M174" s="94"/>
      <c r="N174" s="94"/>
      <c r="O174" s="94"/>
      <c r="P174" s="94"/>
      <c r="Q174" s="94"/>
    </row>
    <row r="175" spans="1:17" s="61" customFormat="1">
      <c r="A175" s="340"/>
      <c r="B175" s="334"/>
      <c r="C175" s="79" t="s">
        <v>177</v>
      </c>
      <c r="D175" s="94">
        <v>10</v>
      </c>
      <c r="E175" s="90"/>
      <c r="F175" s="146">
        <f t="shared" si="2"/>
        <v>0</v>
      </c>
      <c r="G175" s="90"/>
      <c r="H175" s="90">
        <f t="shared" ref="H175:H236" si="3">F175</f>
        <v>0</v>
      </c>
      <c r="I175" s="90"/>
      <c r="J175" s="90"/>
      <c r="K175" s="94"/>
      <c r="L175" s="87"/>
      <c r="M175" s="94"/>
      <c r="N175" s="94"/>
      <c r="O175" s="94"/>
      <c r="P175" s="94"/>
      <c r="Q175" s="94"/>
    </row>
    <row r="176" spans="1:17" s="61" customFormat="1">
      <c r="A176" s="340"/>
      <c r="B176" s="334"/>
      <c r="C176" s="87" t="s">
        <v>180</v>
      </c>
      <c r="D176" s="94">
        <v>1</v>
      </c>
      <c r="E176" s="90"/>
      <c r="F176" s="146">
        <f t="shared" si="2"/>
        <v>0</v>
      </c>
      <c r="G176" s="90"/>
      <c r="H176" s="90">
        <f t="shared" si="3"/>
        <v>0</v>
      </c>
      <c r="I176" s="90"/>
      <c r="J176" s="90"/>
      <c r="K176" s="94"/>
      <c r="L176" s="87"/>
      <c r="M176" s="94"/>
      <c r="N176" s="94"/>
      <c r="O176" s="94"/>
      <c r="P176" s="94"/>
      <c r="Q176" s="94"/>
    </row>
    <row r="177" spans="1:17" s="61" customFormat="1">
      <c r="A177" s="340"/>
      <c r="B177" s="334"/>
      <c r="C177" s="87" t="s">
        <v>179</v>
      </c>
      <c r="D177" s="94">
        <v>3</v>
      </c>
      <c r="E177" s="90"/>
      <c r="F177" s="146">
        <f t="shared" si="2"/>
        <v>0</v>
      </c>
      <c r="G177" s="90"/>
      <c r="H177" s="90">
        <f t="shared" si="3"/>
        <v>0</v>
      </c>
      <c r="I177" s="90"/>
      <c r="J177" s="90"/>
      <c r="K177" s="94"/>
      <c r="L177" s="87"/>
      <c r="M177" s="94"/>
      <c r="N177" s="94"/>
      <c r="O177" s="94"/>
      <c r="P177" s="94"/>
      <c r="Q177" s="94"/>
    </row>
    <row r="178" spans="1:17" s="61" customFormat="1">
      <c r="A178" s="340"/>
      <c r="B178" s="334"/>
      <c r="C178" s="87" t="s">
        <v>312</v>
      </c>
      <c r="D178" s="94">
        <v>1</v>
      </c>
      <c r="E178" s="90"/>
      <c r="F178" s="146">
        <f t="shared" si="2"/>
        <v>0</v>
      </c>
      <c r="G178" s="90"/>
      <c r="H178" s="90">
        <f t="shared" si="3"/>
        <v>0</v>
      </c>
      <c r="I178" s="90"/>
      <c r="J178" s="90"/>
      <c r="K178" s="94"/>
      <c r="L178" s="87"/>
      <c r="M178" s="94"/>
      <c r="N178" s="94"/>
      <c r="O178" s="94"/>
      <c r="P178" s="94"/>
      <c r="Q178" s="94"/>
    </row>
    <row r="179" spans="1:17" s="61" customFormat="1">
      <c r="A179" s="340"/>
      <c r="B179" s="334"/>
      <c r="C179" s="87" t="s">
        <v>178</v>
      </c>
      <c r="D179" s="94">
        <v>3</v>
      </c>
      <c r="E179" s="90"/>
      <c r="F179" s="146">
        <f t="shared" si="2"/>
        <v>0</v>
      </c>
      <c r="G179" s="90"/>
      <c r="H179" s="90">
        <f t="shared" si="3"/>
        <v>0</v>
      </c>
      <c r="I179" s="90"/>
      <c r="J179" s="90"/>
      <c r="K179" s="94"/>
      <c r="L179" s="87"/>
      <c r="M179" s="94"/>
      <c r="N179" s="94"/>
      <c r="O179" s="94"/>
      <c r="P179" s="94"/>
      <c r="Q179" s="94"/>
    </row>
    <row r="180" spans="1:17" s="61" customFormat="1">
      <c r="A180" s="340"/>
      <c r="B180" s="334"/>
      <c r="C180" s="87" t="s">
        <v>313</v>
      </c>
      <c r="D180" s="94">
        <v>2</v>
      </c>
      <c r="E180" s="90"/>
      <c r="F180" s="146">
        <f t="shared" si="2"/>
        <v>0</v>
      </c>
      <c r="G180" s="90"/>
      <c r="H180" s="90">
        <f t="shared" si="3"/>
        <v>0</v>
      </c>
      <c r="I180" s="90"/>
      <c r="J180" s="90"/>
      <c r="K180" s="94"/>
      <c r="L180" s="87"/>
      <c r="M180" s="94"/>
      <c r="N180" s="94"/>
      <c r="O180" s="94"/>
      <c r="P180" s="94"/>
      <c r="Q180" s="94"/>
    </row>
    <row r="181" spans="1:17" s="61" customFormat="1">
      <c r="A181" s="340"/>
      <c r="B181" s="334"/>
      <c r="C181" s="87" t="s">
        <v>183</v>
      </c>
      <c r="D181" s="94">
        <v>10</v>
      </c>
      <c r="E181" s="90"/>
      <c r="F181" s="146">
        <f t="shared" si="2"/>
        <v>0</v>
      </c>
      <c r="G181" s="90"/>
      <c r="H181" s="90">
        <f t="shared" si="3"/>
        <v>0</v>
      </c>
      <c r="I181" s="90"/>
      <c r="J181" s="90"/>
      <c r="K181" s="94"/>
      <c r="L181" s="87"/>
      <c r="M181" s="94"/>
      <c r="N181" s="94"/>
      <c r="O181" s="94"/>
      <c r="P181" s="94"/>
      <c r="Q181" s="94"/>
    </row>
    <row r="182" spans="1:17" s="61" customFormat="1">
      <c r="A182" s="340"/>
      <c r="B182" s="334"/>
      <c r="C182" s="87" t="s">
        <v>288</v>
      </c>
      <c r="D182" s="94">
        <v>10</v>
      </c>
      <c r="E182" s="90"/>
      <c r="F182" s="146">
        <f t="shared" si="2"/>
        <v>0</v>
      </c>
      <c r="G182" s="90"/>
      <c r="H182" s="90">
        <f t="shared" si="3"/>
        <v>0</v>
      </c>
      <c r="I182" s="90"/>
      <c r="J182" s="90"/>
      <c r="K182" s="94"/>
      <c r="L182" s="87"/>
      <c r="M182" s="94"/>
      <c r="N182" s="94"/>
      <c r="O182" s="94"/>
      <c r="P182" s="94"/>
      <c r="Q182" s="94"/>
    </row>
    <row r="183" spans="1:17">
      <c r="A183" s="340"/>
      <c r="B183" s="334"/>
      <c r="C183" s="87" t="s">
        <v>187</v>
      </c>
      <c r="D183" s="87">
        <v>2</v>
      </c>
      <c r="E183" s="87"/>
      <c r="F183" s="146">
        <f t="shared" si="2"/>
        <v>0</v>
      </c>
      <c r="G183" s="87"/>
      <c r="H183" s="90">
        <f t="shared" si="3"/>
        <v>0</v>
      </c>
      <c r="I183" s="87"/>
      <c r="J183" s="87"/>
      <c r="K183" s="87"/>
      <c r="L183" s="87"/>
      <c r="M183" s="87"/>
      <c r="N183" s="87"/>
      <c r="O183" s="87"/>
      <c r="P183" s="87"/>
      <c r="Q183" s="87"/>
    </row>
    <row r="184" spans="1:17">
      <c r="A184" s="340"/>
      <c r="B184" s="334"/>
      <c r="C184" s="87" t="s">
        <v>186</v>
      </c>
      <c r="D184" s="87">
        <v>2</v>
      </c>
      <c r="E184" s="87"/>
      <c r="F184" s="146">
        <f t="shared" si="2"/>
        <v>0</v>
      </c>
      <c r="G184" s="87"/>
      <c r="H184" s="90">
        <f t="shared" si="3"/>
        <v>0</v>
      </c>
      <c r="I184" s="87"/>
      <c r="J184" s="87"/>
      <c r="K184" s="87"/>
      <c r="L184" s="87"/>
      <c r="M184" s="87"/>
      <c r="N184" s="87"/>
      <c r="O184" s="87"/>
      <c r="P184" s="87"/>
      <c r="Q184" s="87"/>
    </row>
    <row r="185" spans="1:17">
      <c r="A185" s="340"/>
      <c r="B185" s="334"/>
      <c r="C185" s="87" t="s">
        <v>181</v>
      </c>
      <c r="D185" s="87">
        <v>2</v>
      </c>
      <c r="E185" s="87"/>
      <c r="F185" s="146">
        <f t="shared" si="2"/>
        <v>0</v>
      </c>
      <c r="G185" s="87"/>
      <c r="H185" s="90">
        <f t="shared" si="3"/>
        <v>0</v>
      </c>
      <c r="I185" s="87"/>
      <c r="J185" s="87"/>
      <c r="K185" s="87"/>
      <c r="L185" s="87"/>
      <c r="M185" s="87"/>
      <c r="N185" s="87"/>
      <c r="O185" s="87"/>
      <c r="P185" s="87"/>
      <c r="Q185" s="87"/>
    </row>
    <row r="186" spans="1:17">
      <c r="A186" s="340"/>
      <c r="B186" s="334"/>
      <c r="C186" s="87" t="s">
        <v>185</v>
      </c>
      <c r="D186" s="87">
        <v>2</v>
      </c>
      <c r="E186" s="87"/>
      <c r="F186" s="146">
        <f t="shared" si="2"/>
        <v>0</v>
      </c>
      <c r="G186" s="87"/>
      <c r="H186" s="90">
        <f t="shared" si="3"/>
        <v>0</v>
      </c>
      <c r="I186" s="87"/>
      <c r="J186" s="87"/>
      <c r="K186" s="87"/>
      <c r="L186" s="87"/>
      <c r="M186" s="87"/>
      <c r="N186" s="87"/>
      <c r="O186" s="87"/>
      <c r="P186" s="87"/>
      <c r="Q186" s="87"/>
    </row>
    <row r="187" spans="1:17">
      <c r="A187" s="340"/>
      <c r="B187" s="334"/>
      <c r="C187" s="87" t="s">
        <v>190</v>
      </c>
      <c r="D187" s="87">
        <v>2</v>
      </c>
      <c r="E187" s="87"/>
      <c r="F187" s="146">
        <f t="shared" si="2"/>
        <v>0</v>
      </c>
      <c r="G187" s="87"/>
      <c r="H187" s="90">
        <f t="shared" si="3"/>
        <v>0</v>
      </c>
      <c r="I187" s="87"/>
      <c r="J187" s="87"/>
      <c r="K187" s="87"/>
      <c r="L187" s="87"/>
      <c r="M187" s="87"/>
      <c r="N187" s="87"/>
      <c r="O187" s="87"/>
      <c r="P187" s="87"/>
      <c r="Q187" s="87"/>
    </row>
    <row r="188" spans="1:17">
      <c r="A188" s="340"/>
      <c r="B188" s="334"/>
      <c r="C188" s="87" t="s">
        <v>184</v>
      </c>
      <c r="D188" s="87">
        <v>4</v>
      </c>
      <c r="E188" s="87"/>
      <c r="F188" s="146">
        <f t="shared" si="2"/>
        <v>0</v>
      </c>
      <c r="G188" s="87"/>
      <c r="H188" s="90">
        <f t="shared" si="3"/>
        <v>0</v>
      </c>
      <c r="I188" s="87"/>
      <c r="J188" s="87"/>
      <c r="K188" s="87"/>
      <c r="L188" s="87"/>
      <c r="M188" s="87"/>
      <c r="N188" s="87"/>
      <c r="O188" s="87"/>
      <c r="P188" s="87"/>
      <c r="Q188" s="87"/>
    </row>
    <row r="189" spans="1:17">
      <c r="A189" s="340"/>
      <c r="B189" s="334"/>
      <c r="C189" s="87" t="s">
        <v>198</v>
      </c>
      <c r="D189" s="87">
        <v>4</v>
      </c>
      <c r="E189" s="87"/>
      <c r="F189" s="146">
        <f t="shared" si="2"/>
        <v>0</v>
      </c>
      <c r="G189" s="87"/>
      <c r="H189" s="90">
        <f t="shared" si="3"/>
        <v>0</v>
      </c>
      <c r="I189" s="87"/>
      <c r="J189" s="87"/>
      <c r="K189" s="87"/>
      <c r="L189" s="87"/>
      <c r="M189" s="87"/>
      <c r="N189" s="87"/>
      <c r="O189" s="87"/>
      <c r="P189" s="87"/>
      <c r="Q189" s="87"/>
    </row>
    <row r="190" spans="1:17">
      <c r="A190" s="340"/>
      <c r="B190" s="334"/>
      <c r="C190" s="87" t="s">
        <v>164</v>
      </c>
      <c r="D190" s="87">
        <v>1</v>
      </c>
      <c r="E190" s="87"/>
      <c r="F190" s="146">
        <f t="shared" si="2"/>
        <v>0</v>
      </c>
      <c r="G190" s="87"/>
      <c r="H190" s="90">
        <f t="shared" si="3"/>
        <v>0</v>
      </c>
      <c r="I190" s="87"/>
      <c r="J190" s="87"/>
      <c r="K190" s="87"/>
      <c r="L190" s="87"/>
      <c r="M190" s="87"/>
      <c r="N190" s="87"/>
      <c r="O190" s="87"/>
      <c r="P190" s="87"/>
      <c r="Q190" s="87"/>
    </row>
    <row r="191" spans="1:17">
      <c r="A191" s="340"/>
      <c r="B191" s="334"/>
      <c r="C191" s="87" t="s">
        <v>339</v>
      </c>
      <c r="D191" s="87">
        <v>2</v>
      </c>
      <c r="E191" s="87"/>
      <c r="F191" s="146">
        <f t="shared" ref="F191:F253" si="4">D191*E191</f>
        <v>0</v>
      </c>
      <c r="G191" s="87"/>
      <c r="H191" s="90">
        <f t="shared" si="3"/>
        <v>0</v>
      </c>
      <c r="I191" s="87"/>
      <c r="J191" s="87"/>
      <c r="K191" s="87"/>
      <c r="L191" s="87"/>
      <c r="M191" s="87"/>
      <c r="N191" s="87"/>
      <c r="O191" s="87"/>
      <c r="P191" s="87"/>
      <c r="Q191" s="87"/>
    </row>
    <row r="192" spans="1:17">
      <c r="A192" s="340"/>
      <c r="B192" s="334"/>
      <c r="C192" s="87" t="s">
        <v>188</v>
      </c>
      <c r="D192" s="87">
        <v>1</v>
      </c>
      <c r="E192" s="87"/>
      <c r="F192" s="146">
        <f t="shared" si="4"/>
        <v>0</v>
      </c>
      <c r="G192" s="87"/>
      <c r="H192" s="90">
        <f t="shared" si="3"/>
        <v>0</v>
      </c>
      <c r="I192" s="87"/>
      <c r="J192" s="87"/>
      <c r="K192" s="87"/>
      <c r="L192" s="87"/>
      <c r="M192" s="87"/>
      <c r="N192" s="87"/>
      <c r="O192" s="87"/>
      <c r="P192" s="87"/>
      <c r="Q192" s="87"/>
    </row>
    <row r="193" spans="1:17">
      <c r="A193" s="340"/>
      <c r="B193" s="334"/>
      <c r="C193" s="87" t="s">
        <v>189</v>
      </c>
      <c r="D193" s="87">
        <v>1</v>
      </c>
      <c r="E193" s="87"/>
      <c r="F193" s="146">
        <f t="shared" si="4"/>
        <v>0</v>
      </c>
      <c r="G193" s="87"/>
      <c r="H193" s="90">
        <f t="shared" si="3"/>
        <v>0</v>
      </c>
      <c r="I193" s="87"/>
      <c r="J193" s="87"/>
      <c r="K193" s="87"/>
      <c r="L193" s="87"/>
      <c r="M193" s="87"/>
      <c r="N193" s="87"/>
      <c r="O193" s="87"/>
      <c r="P193" s="87"/>
      <c r="Q193" s="87"/>
    </row>
    <row r="194" spans="1:17">
      <c r="A194" s="340"/>
      <c r="B194" s="334"/>
      <c r="C194" s="87" t="s">
        <v>197</v>
      </c>
      <c r="D194" s="87">
        <v>2</v>
      </c>
      <c r="E194" s="87"/>
      <c r="F194" s="146">
        <f t="shared" si="4"/>
        <v>0</v>
      </c>
      <c r="G194" s="87"/>
      <c r="H194" s="90">
        <f t="shared" si="3"/>
        <v>0</v>
      </c>
      <c r="I194" s="87"/>
      <c r="J194" s="87"/>
      <c r="K194" s="87"/>
      <c r="L194" s="87"/>
      <c r="M194" s="87"/>
      <c r="N194" s="87"/>
      <c r="O194" s="87"/>
      <c r="P194" s="87"/>
      <c r="Q194" s="87"/>
    </row>
    <row r="195" spans="1:17">
      <c r="A195" s="340"/>
      <c r="B195" s="334"/>
      <c r="C195" s="87" t="s">
        <v>191</v>
      </c>
      <c r="D195" s="87">
        <v>1</v>
      </c>
      <c r="E195" s="87"/>
      <c r="F195" s="146">
        <f t="shared" si="4"/>
        <v>0</v>
      </c>
      <c r="G195" s="87"/>
      <c r="H195" s="90">
        <f t="shared" si="3"/>
        <v>0</v>
      </c>
      <c r="I195" s="87"/>
      <c r="J195" s="87"/>
      <c r="K195" s="87"/>
      <c r="L195" s="87"/>
      <c r="M195" s="87"/>
      <c r="N195" s="87"/>
      <c r="O195" s="87"/>
      <c r="P195" s="87"/>
      <c r="Q195" s="87"/>
    </row>
    <row r="196" spans="1:17">
      <c r="A196" s="340"/>
      <c r="B196" s="334"/>
      <c r="C196" s="87" t="s">
        <v>192</v>
      </c>
      <c r="D196" s="87">
        <v>4</v>
      </c>
      <c r="E196" s="87"/>
      <c r="F196" s="146">
        <f t="shared" si="4"/>
        <v>0</v>
      </c>
      <c r="G196" s="87"/>
      <c r="H196" s="90">
        <f t="shared" si="3"/>
        <v>0</v>
      </c>
      <c r="I196" s="87"/>
      <c r="J196" s="87"/>
      <c r="K196" s="87"/>
      <c r="L196" s="87"/>
      <c r="M196" s="87"/>
      <c r="N196" s="87"/>
      <c r="O196" s="87"/>
      <c r="P196" s="87"/>
      <c r="Q196" s="87"/>
    </row>
    <row r="197" spans="1:17">
      <c r="A197" s="340"/>
      <c r="B197" s="334"/>
      <c r="C197" s="87" t="s">
        <v>193</v>
      </c>
      <c r="D197" s="87">
        <v>4</v>
      </c>
      <c r="E197" s="87"/>
      <c r="F197" s="146">
        <f t="shared" si="4"/>
        <v>0</v>
      </c>
      <c r="G197" s="87"/>
      <c r="H197" s="90">
        <f t="shared" si="3"/>
        <v>0</v>
      </c>
      <c r="I197" s="87"/>
      <c r="J197" s="87"/>
      <c r="K197" s="87"/>
      <c r="L197" s="87"/>
      <c r="M197" s="87"/>
      <c r="N197" s="87"/>
      <c r="O197" s="87"/>
      <c r="P197" s="87"/>
      <c r="Q197" s="87"/>
    </row>
    <row r="198" spans="1:17">
      <c r="A198" s="340"/>
      <c r="B198" s="334"/>
      <c r="C198" s="87" t="s">
        <v>194</v>
      </c>
      <c r="D198" s="87">
        <v>2</v>
      </c>
      <c r="E198" s="87"/>
      <c r="F198" s="146">
        <f t="shared" si="4"/>
        <v>0</v>
      </c>
      <c r="G198" s="87"/>
      <c r="H198" s="90">
        <f t="shared" si="3"/>
        <v>0</v>
      </c>
      <c r="I198" s="87"/>
      <c r="J198" s="87"/>
      <c r="K198" s="87"/>
      <c r="L198" s="87"/>
      <c r="M198" s="87"/>
      <c r="N198" s="87"/>
      <c r="O198" s="87"/>
      <c r="P198" s="87"/>
      <c r="Q198" s="87"/>
    </row>
    <row r="199" spans="1:17">
      <c r="A199" s="340"/>
      <c r="B199" s="334"/>
      <c r="C199" s="87" t="s">
        <v>195</v>
      </c>
      <c r="D199" s="87">
        <v>8</v>
      </c>
      <c r="E199" s="87"/>
      <c r="F199" s="146">
        <f t="shared" si="4"/>
        <v>0</v>
      </c>
      <c r="G199" s="87"/>
      <c r="H199" s="90">
        <f t="shared" si="3"/>
        <v>0</v>
      </c>
      <c r="I199" s="87"/>
      <c r="J199" s="114"/>
      <c r="K199" s="87"/>
      <c r="L199" s="87"/>
      <c r="M199" s="87"/>
      <c r="N199" s="87"/>
      <c r="O199" s="87"/>
      <c r="P199" s="87"/>
      <c r="Q199" s="87"/>
    </row>
    <row r="200" spans="1:17">
      <c r="A200" s="340"/>
      <c r="B200" s="334"/>
      <c r="C200" s="78" t="s">
        <v>196</v>
      </c>
      <c r="D200" s="87">
        <v>2</v>
      </c>
      <c r="E200" s="87"/>
      <c r="F200" s="146">
        <f t="shared" si="4"/>
        <v>0</v>
      </c>
      <c r="G200" s="87"/>
      <c r="H200" s="90">
        <f t="shared" si="3"/>
        <v>0</v>
      </c>
      <c r="I200" s="87"/>
      <c r="J200" s="87"/>
      <c r="K200" s="87"/>
      <c r="L200" s="87"/>
      <c r="M200" s="87"/>
      <c r="N200" s="87"/>
      <c r="O200" s="87"/>
      <c r="P200" s="87"/>
      <c r="Q200" s="87"/>
    </row>
    <row r="201" spans="1:17">
      <c r="A201" s="340"/>
      <c r="B201" s="334"/>
      <c r="C201" s="98" t="s">
        <v>289</v>
      </c>
      <c r="D201" s="87">
        <v>2</v>
      </c>
      <c r="E201" s="87"/>
      <c r="F201" s="146">
        <f t="shared" si="4"/>
        <v>0</v>
      </c>
      <c r="G201" s="87"/>
      <c r="H201" s="90">
        <f t="shared" si="3"/>
        <v>0</v>
      </c>
      <c r="I201" s="87"/>
      <c r="J201" s="87"/>
      <c r="K201" s="87"/>
      <c r="L201" s="87"/>
      <c r="M201" s="87"/>
      <c r="N201" s="87"/>
      <c r="O201" s="87"/>
      <c r="P201" s="87"/>
      <c r="Q201" s="87"/>
    </row>
    <row r="202" spans="1:17">
      <c r="A202" s="340"/>
      <c r="B202" s="334"/>
      <c r="C202" s="87" t="s">
        <v>290</v>
      </c>
      <c r="D202" s="87">
        <v>4</v>
      </c>
      <c r="E202" s="87"/>
      <c r="F202" s="146">
        <f t="shared" si="4"/>
        <v>0</v>
      </c>
      <c r="G202" s="87"/>
      <c r="H202" s="90">
        <f t="shared" si="3"/>
        <v>0</v>
      </c>
      <c r="I202" s="87"/>
      <c r="J202" s="87"/>
      <c r="K202" s="87"/>
      <c r="L202" s="87"/>
      <c r="M202" s="87"/>
      <c r="N202" s="87"/>
      <c r="O202" s="87"/>
      <c r="P202" s="87"/>
      <c r="Q202" s="87"/>
    </row>
    <row r="203" spans="1:17">
      <c r="A203" s="340"/>
      <c r="B203" s="334"/>
      <c r="C203" s="87" t="s">
        <v>200</v>
      </c>
      <c r="D203" s="87">
        <v>6</v>
      </c>
      <c r="E203" s="87"/>
      <c r="F203" s="146">
        <f t="shared" si="4"/>
        <v>0</v>
      </c>
      <c r="G203" s="87"/>
      <c r="H203" s="90">
        <f t="shared" si="3"/>
        <v>0</v>
      </c>
      <c r="I203" s="87"/>
      <c r="J203" s="87"/>
      <c r="K203" s="87"/>
      <c r="L203" s="87"/>
      <c r="M203" s="87"/>
      <c r="N203" s="87"/>
      <c r="O203" s="87"/>
      <c r="P203" s="87"/>
      <c r="Q203" s="87"/>
    </row>
    <row r="204" spans="1:17">
      <c r="A204" s="340"/>
      <c r="B204" s="334"/>
      <c r="C204" s="87" t="s">
        <v>199</v>
      </c>
      <c r="D204" s="87">
        <v>2</v>
      </c>
      <c r="E204" s="87"/>
      <c r="F204" s="146">
        <f t="shared" si="4"/>
        <v>0</v>
      </c>
      <c r="G204" s="87"/>
      <c r="H204" s="90">
        <f t="shared" si="3"/>
        <v>0</v>
      </c>
      <c r="I204" s="87"/>
      <c r="J204" s="87"/>
      <c r="K204" s="87"/>
      <c r="L204" s="87"/>
      <c r="M204" s="87"/>
      <c r="N204" s="87"/>
      <c r="O204" s="87"/>
      <c r="P204" s="87"/>
      <c r="Q204" s="87"/>
    </row>
    <row r="205" spans="1:17">
      <c r="A205" s="340"/>
      <c r="B205" s="334"/>
      <c r="C205" s="87" t="s">
        <v>201</v>
      </c>
      <c r="D205" s="87">
        <v>2</v>
      </c>
      <c r="E205" s="87"/>
      <c r="F205" s="146">
        <f t="shared" si="4"/>
        <v>0</v>
      </c>
      <c r="G205" s="87"/>
      <c r="H205" s="90">
        <f t="shared" si="3"/>
        <v>0</v>
      </c>
      <c r="I205" s="87"/>
      <c r="J205" s="87"/>
      <c r="K205" s="87"/>
      <c r="L205" s="87"/>
      <c r="M205" s="87"/>
      <c r="N205" s="87"/>
      <c r="O205" s="87"/>
      <c r="P205" s="87"/>
      <c r="Q205" s="87"/>
    </row>
    <row r="206" spans="1:17">
      <c r="A206" s="340"/>
      <c r="B206" s="334"/>
      <c r="C206" s="87" t="s">
        <v>202</v>
      </c>
      <c r="D206" s="87">
        <v>4</v>
      </c>
      <c r="E206" s="87"/>
      <c r="F206" s="146">
        <f t="shared" si="4"/>
        <v>0</v>
      </c>
      <c r="G206" s="87"/>
      <c r="H206" s="90">
        <f t="shared" si="3"/>
        <v>0</v>
      </c>
      <c r="I206" s="87"/>
      <c r="J206" s="87"/>
      <c r="K206" s="87"/>
      <c r="L206" s="87"/>
      <c r="M206" s="87"/>
      <c r="N206" s="87"/>
      <c r="O206" s="87"/>
      <c r="P206" s="87"/>
      <c r="Q206" s="87"/>
    </row>
    <row r="207" spans="1:17">
      <c r="A207" s="340"/>
      <c r="B207" s="334"/>
      <c r="C207" s="87" t="s">
        <v>203</v>
      </c>
      <c r="D207" s="87">
        <v>2</v>
      </c>
      <c r="E207" s="87"/>
      <c r="F207" s="146">
        <f t="shared" si="4"/>
        <v>0</v>
      </c>
      <c r="G207" s="87"/>
      <c r="H207" s="90">
        <f t="shared" si="3"/>
        <v>0</v>
      </c>
      <c r="I207" s="87"/>
      <c r="J207" s="87"/>
      <c r="K207" s="87"/>
      <c r="L207" s="87"/>
      <c r="M207" s="87"/>
      <c r="N207" s="87"/>
      <c r="O207" s="87"/>
      <c r="P207" s="87"/>
      <c r="Q207" s="87"/>
    </row>
    <row r="208" spans="1:17">
      <c r="A208" s="340"/>
      <c r="B208" s="334"/>
      <c r="C208" s="87" t="s">
        <v>204</v>
      </c>
      <c r="D208" s="87">
        <v>2</v>
      </c>
      <c r="E208" s="87"/>
      <c r="F208" s="146">
        <f t="shared" si="4"/>
        <v>0</v>
      </c>
      <c r="G208" s="87"/>
      <c r="H208" s="90">
        <f t="shared" si="3"/>
        <v>0</v>
      </c>
      <c r="I208" s="87"/>
      <c r="J208" s="87"/>
      <c r="K208" s="87"/>
      <c r="L208" s="87"/>
      <c r="M208" s="87"/>
      <c r="N208" s="87"/>
      <c r="O208" s="87"/>
      <c r="P208" s="87"/>
      <c r="Q208" s="87"/>
    </row>
    <row r="209" spans="1:17">
      <c r="A209" s="340"/>
      <c r="B209" s="334"/>
      <c r="C209" s="87" t="s">
        <v>205</v>
      </c>
      <c r="D209" s="87">
        <v>2</v>
      </c>
      <c r="E209" s="87"/>
      <c r="F209" s="146">
        <f t="shared" si="4"/>
        <v>0</v>
      </c>
      <c r="G209" s="87"/>
      <c r="H209" s="90">
        <f t="shared" si="3"/>
        <v>0</v>
      </c>
      <c r="I209" s="87"/>
      <c r="J209" s="87"/>
      <c r="K209" s="87"/>
      <c r="L209" s="87"/>
      <c r="M209" s="87"/>
      <c r="N209" s="87"/>
      <c r="O209" s="87"/>
      <c r="P209" s="87"/>
      <c r="Q209" s="87"/>
    </row>
    <row r="210" spans="1:17">
      <c r="A210" s="340"/>
      <c r="B210" s="334"/>
      <c r="C210" s="87" t="s">
        <v>206</v>
      </c>
      <c r="D210" s="87">
        <v>10</v>
      </c>
      <c r="E210" s="87"/>
      <c r="F210" s="146">
        <f t="shared" si="4"/>
        <v>0</v>
      </c>
      <c r="G210" s="87"/>
      <c r="H210" s="90">
        <f t="shared" si="3"/>
        <v>0</v>
      </c>
      <c r="I210" s="87"/>
      <c r="J210" s="87"/>
      <c r="K210" s="87"/>
      <c r="L210" s="87"/>
      <c r="M210" s="87"/>
      <c r="N210" s="87"/>
      <c r="O210" s="87"/>
      <c r="P210" s="87"/>
      <c r="Q210" s="87"/>
    </row>
    <row r="211" spans="1:17">
      <c r="A211" s="340"/>
      <c r="B211" s="334"/>
      <c r="C211" s="87" t="s">
        <v>207</v>
      </c>
      <c r="D211" s="87">
        <v>1</v>
      </c>
      <c r="E211" s="87"/>
      <c r="F211" s="146">
        <f t="shared" si="4"/>
        <v>0</v>
      </c>
      <c r="G211" s="87"/>
      <c r="H211" s="90">
        <f t="shared" si="3"/>
        <v>0</v>
      </c>
      <c r="I211" s="87"/>
      <c r="J211" s="87"/>
      <c r="K211" s="87"/>
      <c r="L211" s="87"/>
      <c r="M211" s="87"/>
      <c r="N211" s="87"/>
      <c r="O211" s="87"/>
      <c r="P211" s="87"/>
      <c r="Q211" s="87"/>
    </row>
    <row r="212" spans="1:17">
      <c r="A212" s="340"/>
      <c r="B212" s="334"/>
      <c r="C212" s="87" t="s">
        <v>208</v>
      </c>
      <c r="D212" s="87">
        <v>1</v>
      </c>
      <c r="E212" s="87"/>
      <c r="F212" s="146">
        <f t="shared" si="4"/>
        <v>0</v>
      </c>
      <c r="G212" s="87"/>
      <c r="H212" s="90">
        <f t="shared" si="3"/>
        <v>0</v>
      </c>
      <c r="I212" s="87"/>
      <c r="J212" s="87"/>
      <c r="K212" s="87"/>
      <c r="L212" s="87"/>
      <c r="M212" s="87"/>
      <c r="N212" s="87"/>
      <c r="O212" s="87"/>
      <c r="P212" s="87"/>
      <c r="Q212" s="87"/>
    </row>
    <row r="213" spans="1:17">
      <c r="A213" s="340"/>
      <c r="B213" s="334"/>
      <c r="C213" s="87" t="s">
        <v>209</v>
      </c>
      <c r="D213" s="87">
        <v>2</v>
      </c>
      <c r="E213" s="87"/>
      <c r="F213" s="146">
        <f t="shared" si="4"/>
        <v>0</v>
      </c>
      <c r="G213" s="87"/>
      <c r="H213" s="90">
        <f t="shared" si="3"/>
        <v>0</v>
      </c>
      <c r="I213" s="87"/>
      <c r="J213" s="87"/>
      <c r="K213" s="87"/>
      <c r="L213" s="87"/>
      <c r="M213" s="87"/>
      <c r="N213" s="87"/>
      <c r="O213" s="87"/>
      <c r="P213" s="87"/>
      <c r="Q213" s="87"/>
    </row>
    <row r="214" spans="1:17">
      <c r="A214" s="340"/>
      <c r="B214" s="334"/>
      <c r="C214" s="87" t="s">
        <v>210</v>
      </c>
      <c r="D214" s="87">
        <v>2</v>
      </c>
      <c r="E214" s="87"/>
      <c r="F214" s="146">
        <f t="shared" si="4"/>
        <v>0</v>
      </c>
      <c r="G214" s="87"/>
      <c r="H214" s="90">
        <f t="shared" si="3"/>
        <v>0</v>
      </c>
      <c r="I214" s="87"/>
      <c r="J214" s="87"/>
      <c r="K214" s="87"/>
      <c r="L214" s="87"/>
      <c r="M214" s="87"/>
      <c r="N214" s="87"/>
      <c r="O214" s="87"/>
      <c r="P214" s="87"/>
      <c r="Q214" s="87"/>
    </row>
    <row r="215" spans="1:17">
      <c r="A215" s="340"/>
      <c r="B215" s="334"/>
      <c r="C215" s="87" t="s">
        <v>211</v>
      </c>
      <c r="D215" s="87">
        <v>4</v>
      </c>
      <c r="E215" s="87"/>
      <c r="F215" s="146">
        <f t="shared" si="4"/>
        <v>0</v>
      </c>
      <c r="G215" s="87"/>
      <c r="H215" s="90">
        <f t="shared" si="3"/>
        <v>0</v>
      </c>
      <c r="I215" s="87"/>
      <c r="J215" s="87"/>
      <c r="K215" s="87"/>
      <c r="L215" s="87"/>
      <c r="M215" s="87"/>
      <c r="N215" s="87"/>
      <c r="O215" s="87"/>
      <c r="P215" s="87"/>
      <c r="Q215" s="87"/>
    </row>
    <row r="216" spans="1:17">
      <c r="A216" s="340"/>
      <c r="B216" s="334"/>
      <c r="C216" s="87" t="s">
        <v>212</v>
      </c>
      <c r="D216" s="87">
        <v>3</v>
      </c>
      <c r="E216" s="87"/>
      <c r="F216" s="146">
        <f t="shared" si="4"/>
        <v>0</v>
      </c>
      <c r="G216" s="87"/>
      <c r="H216" s="90">
        <f t="shared" si="3"/>
        <v>0</v>
      </c>
      <c r="I216" s="87"/>
      <c r="J216" s="87"/>
      <c r="K216" s="87"/>
      <c r="L216" s="87"/>
      <c r="M216" s="87"/>
      <c r="N216" s="87"/>
      <c r="O216" s="87"/>
      <c r="P216" s="87"/>
      <c r="Q216" s="87"/>
    </row>
    <row r="217" spans="1:17">
      <c r="A217" s="340"/>
      <c r="B217" s="334"/>
      <c r="C217" s="87" t="s">
        <v>213</v>
      </c>
      <c r="D217" s="87">
        <v>4</v>
      </c>
      <c r="E217" s="87"/>
      <c r="F217" s="146">
        <f t="shared" si="4"/>
        <v>0</v>
      </c>
      <c r="G217" s="87"/>
      <c r="H217" s="90">
        <f t="shared" si="3"/>
        <v>0</v>
      </c>
      <c r="I217" s="87"/>
      <c r="J217" s="87"/>
      <c r="K217" s="87"/>
      <c r="L217" s="87"/>
      <c r="M217" s="87"/>
      <c r="N217" s="87"/>
      <c r="O217" s="87"/>
      <c r="P217" s="87"/>
      <c r="Q217" s="87"/>
    </row>
    <row r="218" spans="1:17">
      <c r="A218" s="340"/>
      <c r="B218" s="334"/>
      <c r="C218" s="87" t="s">
        <v>214</v>
      </c>
      <c r="D218" s="87">
        <v>2</v>
      </c>
      <c r="E218" s="87"/>
      <c r="F218" s="146">
        <f t="shared" si="4"/>
        <v>0</v>
      </c>
      <c r="G218" s="87"/>
      <c r="H218" s="90">
        <f t="shared" si="3"/>
        <v>0</v>
      </c>
      <c r="I218" s="87"/>
      <c r="J218" s="87"/>
      <c r="K218" s="87"/>
      <c r="L218" s="87"/>
      <c r="M218" s="87"/>
      <c r="N218" s="87"/>
      <c r="O218" s="87"/>
      <c r="P218" s="87"/>
      <c r="Q218" s="87"/>
    </row>
    <row r="219" spans="1:17">
      <c r="A219" s="340"/>
      <c r="B219" s="334"/>
      <c r="C219" s="87" t="s">
        <v>215</v>
      </c>
      <c r="D219" s="87">
        <v>1</v>
      </c>
      <c r="E219" s="87"/>
      <c r="F219" s="146">
        <f t="shared" si="4"/>
        <v>0</v>
      </c>
      <c r="G219" s="87"/>
      <c r="H219" s="90">
        <f t="shared" si="3"/>
        <v>0</v>
      </c>
      <c r="I219" s="87"/>
      <c r="J219" s="87"/>
      <c r="K219" s="87"/>
      <c r="L219" s="87"/>
      <c r="M219" s="87"/>
      <c r="N219" s="87"/>
      <c r="O219" s="87"/>
      <c r="P219" s="87"/>
      <c r="Q219" s="87"/>
    </row>
    <row r="220" spans="1:17">
      <c r="A220" s="340"/>
      <c r="B220" s="334"/>
      <c r="C220" s="98" t="s">
        <v>291</v>
      </c>
      <c r="D220" s="87">
        <v>32</v>
      </c>
      <c r="E220" s="87"/>
      <c r="F220" s="146">
        <f t="shared" si="4"/>
        <v>0</v>
      </c>
      <c r="G220" s="87"/>
      <c r="H220" s="90">
        <f t="shared" si="3"/>
        <v>0</v>
      </c>
      <c r="I220" s="87"/>
      <c r="J220" s="87"/>
      <c r="K220" s="87"/>
      <c r="L220" s="87"/>
      <c r="M220" s="87"/>
      <c r="N220" s="87"/>
      <c r="O220" s="87"/>
      <c r="P220" s="87"/>
      <c r="Q220" s="87"/>
    </row>
    <row r="221" spans="1:17">
      <c r="A221" s="340"/>
      <c r="B221" s="334"/>
      <c r="C221" s="75" t="s">
        <v>292</v>
      </c>
      <c r="D221" s="87">
        <v>40</v>
      </c>
      <c r="E221" s="87"/>
      <c r="F221" s="146">
        <f t="shared" si="4"/>
        <v>0</v>
      </c>
      <c r="G221" s="87"/>
      <c r="H221" s="90">
        <f t="shared" si="3"/>
        <v>0</v>
      </c>
      <c r="I221" s="87"/>
      <c r="J221" s="87"/>
      <c r="K221" s="87"/>
      <c r="L221" s="87"/>
      <c r="M221" s="87"/>
      <c r="N221" s="87"/>
      <c r="O221" s="87"/>
      <c r="P221" s="87"/>
      <c r="Q221" s="87"/>
    </row>
    <row r="222" spans="1:17">
      <c r="A222" s="340"/>
      <c r="B222" s="334"/>
      <c r="C222" s="75" t="s">
        <v>164</v>
      </c>
      <c r="D222" s="87">
        <v>2</v>
      </c>
      <c r="E222" s="87"/>
      <c r="F222" s="146">
        <f t="shared" si="4"/>
        <v>0</v>
      </c>
      <c r="G222" s="87"/>
      <c r="H222" s="90">
        <f t="shared" si="3"/>
        <v>0</v>
      </c>
      <c r="I222" s="87"/>
      <c r="J222" s="87"/>
      <c r="K222" s="87"/>
      <c r="L222" s="87"/>
      <c r="M222" s="87"/>
      <c r="N222" s="87"/>
      <c r="O222" s="87"/>
      <c r="P222" s="87"/>
      <c r="Q222" s="87"/>
    </row>
    <row r="223" spans="1:17">
      <c r="A223" s="340"/>
      <c r="B223" s="334"/>
      <c r="C223" s="75" t="s">
        <v>217</v>
      </c>
      <c r="D223" s="87">
        <v>15</v>
      </c>
      <c r="E223" s="87"/>
      <c r="F223" s="146">
        <f t="shared" si="4"/>
        <v>0</v>
      </c>
      <c r="G223" s="87"/>
      <c r="H223" s="90">
        <f t="shared" si="3"/>
        <v>0</v>
      </c>
      <c r="I223" s="87"/>
      <c r="J223" s="87"/>
      <c r="K223" s="87"/>
      <c r="L223" s="87"/>
      <c r="M223" s="87"/>
      <c r="N223" s="87"/>
      <c r="O223" s="87"/>
      <c r="P223" s="87"/>
      <c r="Q223" s="87"/>
    </row>
    <row r="224" spans="1:17">
      <c r="A224" s="340"/>
      <c r="B224" s="334"/>
      <c r="C224" s="75" t="s">
        <v>218</v>
      </c>
      <c r="D224" s="87">
        <v>4</v>
      </c>
      <c r="E224" s="87"/>
      <c r="F224" s="146">
        <f t="shared" si="4"/>
        <v>0</v>
      </c>
      <c r="G224" s="87"/>
      <c r="H224" s="90">
        <f t="shared" si="3"/>
        <v>0</v>
      </c>
      <c r="I224" s="87"/>
      <c r="J224" s="87"/>
      <c r="K224" s="87"/>
      <c r="L224" s="87"/>
      <c r="M224" s="87"/>
      <c r="N224" s="87"/>
      <c r="O224" s="87"/>
      <c r="P224" s="87"/>
      <c r="Q224" s="87"/>
    </row>
    <row r="225" spans="1:17">
      <c r="A225" s="340"/>
      <c r="B225" s="334"/>
      <c r="C225" s="75" t="s">
        <v>219</v>
      </c>
      <c r="D225" s="87">
        <v>6</v>
      </c>
      <c r="E225" s="87"/>
      <c r="F225" s="146">
        <f t="shared" si="4"/>
        <v>0</v>
      </c>
      <c r="G225" s="87"/>
      <c r="H225" s="90">
        <f t="shared" si="3"/>
        <v>0</v>
      </c>
      <c r="I225" s="87"/>
      <c r="J225" s="87"/>
      <c r="K225" s="87"/>
      <c r="L225" s="87"/>
      <c r="M225" s="87"/>
      <c r="N225" s="87"/>
      <c r="O225" s="87"/>
      <c r="P225" s="87"/>
      <c r="Q225" s="87"/>
    </row>
    <row r="226" spans="1:17">
      <c r="A226" s="340"/>
      <c r="B226" s="334"/>
      <c r="C226" s="75" t="s">
        <v>220</v>
      </c>
      <c r="D226" s="87">
        <v>50</v>
      </c>
      <c r="E226" s="87"/>
      <c r="F226" s="146">
        <f t="shared" si="4"/>
        <v>0</v>
      </c>
      <c r="G226" s="87"/>
      <c r="H226" s="90">
        <f t="shared" si="3"/>
        <v>0</v>
      </c>
      <c r="I226" s="87"/>
      <c r="J226" s="87"/>
      <c r="K226" s="87"/>
      <c r="L226" s="87"/>
      <c r="M226" s="87"/>
      <c r="N226" s="87"/>
      <c r="O226" s="87"/>
      <c r="P226" s="87"/>
      <c r="Q226" s="87"/>
    </row>
    <row r="227" spans="1:17">
      <c r="A227" s="340"/>
      <c r="B227" s="334"/>
      <c r="C227" s="60" t="s">
        <v>221</v>
      </c>
      <c r="D227" s="87">
        <v>50</v>
      </c>
      <c r="E227" s="87"/>
      <c r="F227" s="146">
        <f t="shared" si="4"/>
        <v>0</v>
      </c>
      <c r="G227" s="87"/>
      <c r="H227" s="90">
        <f t="shared" si="3"/>
        <v>0</v>
      </c>
      <c r="I227" s="87"/>
      <c r="J227" s="87"/>
      <c r="K227" s="87"/>
      <c r="L227" s="87"/>
      <c r="M227" s="87"/>
      <c r="N227" s="87"/>
      <c r="O227" s="87"/>
      <c r="P227" s="87"/>
      <c r="Q227" s="87"/>
    </row>
    <row r="228" spans="1:17" ht="22.5" customHeight="1">
      <c r="A228" s="340"/>
      <c r="B228" s="334"/>
      <c r="C228" s="60" t="s">
        <v>222</v>
      </c>
      <c r="D228" s="87">
        <v>50</v>
      </c>
      <c r="E228" s="87"/>
      <c r="F228" s="146">
        <f t="shared" si="4"/>
        <v>0</v>
      </c>
      <c r="G228" s="87"/>
      <c r="H228" s="90">
        <f t="shared" si="3"/>
        <v>0</v>
      </c>
      <c r="I228" s="87"/>
      <c r="J228" s="87"/>
      <c r="K228" s="87"/>
      <c r="L228" s="87"/>
      <c r="M228" s="87"/>
      <c r="N228" s="87"/>
      <c r="O228" s="87"/>
      <c r="P228" s="87"/>
      <c r="Q228" s="87"/>
    </row>
    <row r="229" spans="1:17">
      <c r="A229" s="340"/>
      <c r="B229" s="334"/>
      <c r="C229" s="78" t="s">
        <v>223</v>
      </c>
      <c r="D229" s="87">
        <v>20</v>
      </c>
      <c r="E229" s="87"/>
      <c r="F229" s="146">
        <f t="shared" si="4"/>
        <v>0</v>
      </c>
      <c r="G229" s="87"/>
      <c r="H229" s="90">
        <f t="shared" si="3"/>
        <v>0</v>
      </c>
      <c r="I229" s="87"/>
      <c r="J229" s="87"/>
      <c r="K229" s="87"/>
      <c r="L229" s="87"/>
      <c r="M229" s="87"/>
      <c r="N229" s="87"/>
      <c r="O229" s="87"/>
      <c r="P229" s="87"/>
      <c r="Q229" s="87"/>
    </row>
    <row r="230" spans="1:17">
      <c r="A230" s="340"/>
      <c r="B230" s="334"/>
      <c r="C230" s="78" t="s">
        <v>224</v>
      </c>
      <c r="D230" s="87">
        <v>20</v>
      </c>
      <c r="E230" s="87"/>
      <c r="F230" s="146">
        <f t="shared" si="4"/>
        <v>0</v>
      </c>
      <c r="G230" s="87"/>
      <c r="H230" s="90">
        <f t="shared" si="3"/>
        <v>0</v>
      </c>
      <c r="I230" s="87"/>
      <c r="J230" s="87"/>
      <c r="K230" s="87"/>
      <c r="L230" s="87"/>
      <c r="M230" s="87"/>
      <c r="N230" s="87"/>
      <c r="O230" s="87"/>
      <c r="P230" s="87"/>
      <c r="Q230" s="87"/>
    </row>
    <row r="231" spans="1:17">
      <c r="A231" s="340"/>
      <c r="B231" s="334"/>
      <c r="C231" s="78" t="s">
        <v>225</v>
      </c>
      <c r="D231" s="87">
        <v>50</v>
      </c>
      <c r="E231" s="87"/>
      <c r="F231" s="146">
        <f t="shared" si="4"/>
        <v>0</v>
      </c>
      <c r="G231" s="87"/>
      <c r="H231" s="90">
        <f t="shared" si="3"/>
        <v>0</v>
      </c>
      <c r="I231" s="87"/>
      <c r="J231" s="87"/>
      <c r="K231" s="87"/>
      <c r="L231" s="87"/>
      <c r="M231" s="87"/>
      <c r="N231" s="87"/>
      <c r="O231" s="87"/>
      <c r="P231" s="87"/>
      <c r="Q231" s="87"/>
    </row>
    <row r="232" spans="1:17">
      <c r="A232" s="340"/>
      <c r="B232" s="334"/>
      <c r="C232" s="78" t="s">
        <v>226</v>
      </c>
      <c r="D232" s="87">
        <v>40</v>
      </c>
      <c r="E232" s="87"/>
      <c r="F232" s="146">
        <f t="shared" si="4"/>
        <v>0</v>
      </c>
      <c r="G232" s="87"/>
      <c r="H232" s="90">
        <f t="shared" si="3"/>
        <v>0</v>
      </c>
      <c r="I232" s="87"/>
      <c r="J232" s="87"/>
      <c r="K232" s="87"/>
      <c r="L232" s="87"/>
      <c r="M232" s="87"/>
      <c r="N232" s="87"/>
      <c r="O232" s="87"/>
      <c r="P232" s="87"/>
      <c r="Q232" s="87"/>
    </row>
    <row r="233" spans="1:17">
      <c r="A233" s="340"/>
      <c r="B233" s="334"/>
      <c r="C233" s="78" t="s">
        <v>227</v>
      </c>
      <c r="D233" s="87">
        <v>2</v>
      </c>
      <c r="E233" s="87"/>
      <c r="F233" s="146">
        <f t="shared" si="4"/>
        <v>0</v>
      </c>
      <c r="G233" s="87"/>
      <c r="H233" s="90">
        <f t="shared" si="3"/>
        <v>0</v>
      </c>
      <c r="I233" s="87"/>
      <c r="J233" s="87"/>
      <c r="K233" s="87"/>
      <c r="L233" s="87"/>
      <c r="M233" s="87"/>
      <c r="N233" s="87"/>
      <c r="O233" s="87"/>
      <c r="P233" s="87"/>
      <c r="Q233" s="87"/>
    </row>
    <row r="234" spans="1:17" ht="17.25" customHeight="1">
      <c r="A234" s="340"/>
      <c r="B234" s="334"/>
      <c r="C234" s="78" t="s">
        <v>228</v>
      </c>
      <c r="D234" s="87">
        <v>4</v>
      </c>
      <c r="E234" s="87"/>
      <c r="F234" s="146">
        <f t="shared" si="4"/>
        <v>0</v>
      </c>
      <c r="G234" s="87"/>
      <c r="H234" s="90">
        <f t="shared" si="3"/>
        <v>0</v>
      </c>
      <c r="I234" s="87"/>
      <c r="J234" s="87"/>
      <c r="K234" s="87"/>
      <c r="L234" s="87"/>
      <c r="M234" s="87"/>
      <c r="N234" s="87"/>
      <c r="O234" s="87"/>
      <c r="P234" s="87"/>
      <c r="Q234" s="87"/>
    </row>
    <row r="235" spans="1:17">
      <c r="A235" s="340"/>
      <c r="B235" s="334"/>
      <c r="C235" s="78" t="s">
        <v>229</v>
      </c>
      <c r="D235" s="87">
        <v>8</v>
      </c>
      <c r="E235" s="87"/>
      <c r="F235" s="146">
        <f t="shared" si="4"/>
        <v>0</v>
      </c>
      <c r="G235" s="87"/>
      <c r="H235" s="90">
        <f t="shared" si="3"/>
        <v>0</v>
      </c>
      <c r="I235" s="87"/>
      <c r="J235" s="87"/>
      <c r="K235" s="87"/>
      <c r="L235" s="87"/>
      <c r="M235" s="87"/>
      <c r="N235" s="87"/>
      <c r="O235" s="87"/>
      <c r="P235" s="87"/>
      <c r="Q235" s="87"/>
    </row>
    <row r="236" spans="1:17">
      <c r="A236" s="340"/>
      <c r="B236" s="334"/>
      <c r="C236" s="78" t="s">
        <v>230</v>
      </c>
      <c r="D236" s="87">
        <v>10</v>
      </c>
      <c r="E236" s="87"/>
      <c r="F236" s="146">
        <f t="shared" si="4"/>
        <v>0</v>
      </c>
      <c r="G236" s="87"/>
      <c r="H236" s="90">
        <f t="shared" si="3"/>
        <v>0</v>
      </c>
      <c r="I236" s="87"/>
      <c r="J236" s="87"/>
      <c r="K236" s="87"/>
      <c r="L236" s="87"/>
      <c r="M236" s="87"/>
      <c r="N236" s="87"/>
      <c r="O236" s="87"/>
      <c r="P236" s="87"/>
      <c r="Q236" s="87"/>
    </row>
    <row r="237" spans="1:17" ht="20.25" customHeight="1">
      <c r="A237" s="340"/>
      <c r="B237" s="334"/>
      <c r="C237" s="77" t="s">
        <v>231</v>
      </c>
      <c r="D237" s="119">
        <v>50</v>
      </c>
      <c r="E237" s="119"/>
      <c r="F237" s="146">
        <f t="shared" si="4"/>
        <v>0</v>
      </c>
      <c r="G237" s="119"/>
      <c r="H237" s="90">
        <f t="shared" ref="H237:H299" si="5">F237</f>
        <v>0</v>
      </c>
      <c r="I237" s="119"/>
      <c r="J237" s="119"/>
      <c r="K237" s="119"/>
      <c r="L237" s="119"/>
      <c r="M237" s="119"/>
      <c r="N237" s="119"/>
      <c r="O237" s="119"/>
      <c r="P237" s="119"/>
      <c r="Q237" s="119"/>
    </row>
    <row r="238" spans="1:17">
      <c r="A238" s="340"/>
      <c r="B238" s="334"/>
      <c r="C238" s="87" t="s">
        <v>232</v>
      </c>
      <c r="D238" s="87">
        <v>4</v>
      </c>
      <c r="E238" s="87"/>
      <c r="F238" s="146">
        <f t="shared" si="4"/>
        <v>0</v>
      </c>
      <c r="G238" s="87"/>
      <c r="H238" s="90">
        <f t="shared" si="5"/>
        <v>0</v>
      </c>
      <c r="I238" s="87"/>
      <c r="J238" s="87"/>
      <c r="K238" s="87"/>
      <c r="L238" s="87"/>
      <c r="M238" s="87"/>
      <c r="N238" s="87"/>
      <c r="O238" s="87"/>
      <c r="P238" s="87"/>
      <c r="Q238" s="87"/>
    </row>
    <row r="239" spans="1:17">
      <c r="A239" s="340"/>
      <c r="B239" s="334"/>
      <c r="C239" s="87" t="s">
        <v>233</v>
      </c>
      <c r="D239" s="87">
        <v>4</v>
      </c>
      <c r="E239" s="87"/>
      <c r="F239" s="146">
        <f t="shared" si="4"/>
        <v>0</v>
      </c>
      <c r="G239" s="87"/>
      <c r="H239" s="90">
        <f t="shared" si="5"/>
        <v>0</v>
      </c>
      <c r="I239" s="87"/>
      <c r="J239" s="87"/>
      <c r="K239" s="87"/>
      <c r="L239" s="87"/>
      <c r="M239" s="87"/>
      <c r="N239" s="87"/>
      <c r="O239" s="87"/>
      <c r="P239" s="87"/>
      <c r="Q239" s="87"/>
    </row>
    <row r="240" spans="1:17">
      <c r="A240" s="340"/>
      <c r="B240" s="334"/>
      <c r="C240" s="87" t="s">
        <v>234</v>
      </c>
      <c r="D240" s="87">
        <v>80</v>
      </c>
      <c r="E240" s="87"/>
      <c r="F240" s="146">
        <f t="shared" si="4"/>
        <v>0</v>
      </c>
      <c r="G240" s="87"/>
      <c r="H240" s="90">
        <f t="shared" si="5"/>
        <v>0</v>
      </c>
      <c r="I240" s="87"/>
      <c r="J240" s="87"/>
      <c r="K240" s="87"/>
      <c r="L240" s="87"/>
      <c r="M240" s="87"/>
      <c r="N240" s="87"/>
      <c r="O240" s="87"/>
      <c r="P240" s="87"/>
      <c r="Q240" s="87"/>
    </row>
    <row r="241" spans="1:17">
      <c r="A241" s="340"/>
      <c r="B241" s="334"/>
      <c r="C241" s="87" t="s">
        <v>235</v>
      </c>
      <c r="D241" s="87">
        <v>20</v>
      </c>
      <c r="E241" s="87"/>
      <c r="F241" s="146">
        <f t="shared" si="4"/>
        <v>0</v>
      </c>
      <c r="G241" s="87"/>
      <c r="H241" s="90">
        <f t="shared" si="5"/>
        <v>0</v>
      </c>
      <c r="I241" s="87"/>
      <c r="J241" s="87"/>
      <c r="K241" s="87"/>
      <c r="L241" s="87"/>
      <c r="M241" s="87"/>
      <c r="N241" s="87"/>
      <c r="O241" s="87"/>
      <c r="P241" s="87"/>
      <c r="Q241" s="87"/>
    </row>
    <row r="242" spans="1:17">
      <c r="A242" s="340"/>
      <c r="B242" s="334"/>
      <c r="C242" s="87" t="s">
        <v>236</v>
      </c>
      <c r="D242" s="87">
        <v>20</v>
      </c>
      <c r="E242" s="87"/>
      <c r="F242" s="146">
        <f t="shared" si="4"/>
        <v>0</v>
      </c>
      <c r="G242" s="87"/>
      <c r="H242" s="90">
        <f t="shared" si="5"/>
        <v>0</v>
      </c>
      <c r="I242" s="87"/>
      <c r="J242" s="87"/>
      <c r="K242" s="87"/>
      <c r="L242" s="87"/>
      <c r="M242" s="87"/>
      <c r="N242" s="87"/>
      <c r="O242" s="87"/>
      <c r="P242" s="87"/>
      <c r="Q242" s="87"/>
    </row>
    <row r="243" spans="1:17">
      <c r="A243" s="340"/>
      <c r="B243" s="334"/>
      <c r="C243" s="87" t="s">
        <v>293</v>
      </c>
      <c r="D243" s="87">
        <v>20</v>
      </c>
      <c r="E243" s="87"/>
      <c r="F243" s="146">
        <f t="shared" si="4"/>
        <v>0</v>
      </c>
      <c r="G243" s="87"/>
      <c r="H243" s="90">
        <f t="shared" si="5"/>
        <v>0</v>
      </c>
      <c r="I243" s="87"/>
      <c r="J243" s="87"/>
      <c r="K243" s="87"/>
      <c r="L243" s="87"/>
      <c r="M243" s="87"/>
      <c r="N243" s="87"/>
      <c r="O243" s="87"/>
      <c r="P243" s="87"/>
      <c r="Q243" s="87"/>
    </row>
    <row r="244" spans="1:17">
      <c r="A244" s="340"/>
      <c r="B244" s="334"/>
      <c r="C244" s="87" t="s">
        <v>237</v>
      </c>
      <c r="D244" s="87">
        <v>20</v>
      </c>
      <c r="E244" s="87"/>
      <c r="F244" s="146">
        <f t="shared" si="4"/>
        <v>0</v>
      </c>
      <c r="G244" s="87"/>
      <c r="H244" s="90">
        <f t="shared" si="5"/>
        <v>0</v>
      </c>
      <c r="I244" s="87"/>
      <c r="J244" s="87"/>
      <c r="K244" s="87"/>
      <c r="L244" s="87"/>
      <c r="M244" s="87"/>
      <c r="N244" s="87"/>
      <c r="O244" s="87"/>
      <c r="P244" s="87"/>
      <c r="Q244" s="87"/>
    </row>
    <row r="245" spans="1:17">
      <c r="A245" s="340"/>
      <c r="B245" s="334"/>
      <c r="C245" s="87" t="s">
        <v>238</v>
      </c>
      <c r="D245" s="87">
        <v>60</v>
      </c>
      <c r="E245" s="87"/>
      <c r="F245" s="146">
        <f t="shared" si="4"/>
        <v>0</v>
      </c>
      <c r="G245" s="87"/>
      <c r="H245" s="90">
        <f t="shared" si="5"/>
        <v>0</v>
      </c>
      <c r="I245" s="87"/>
      <c r="J245" s="87"/>
      <c r="K245" s="87"/>
      <c r="L245" s="87"/>
      <c r="M245" s="87"/>
      <c r="N245" s="87"/>
      <c r="O245" s="87"/>
      <c r="P245" s="87"/>
      <c r="Q245" s="87"/>
    </row>
    <row r="246" spans="1:17">
      <c r="A246" s="340"/>
      <c r="B246" s="334"/>
      <c r="C246" s="78" t="s">
        <v>239</v>
      </c>
      <c r="D246" s="87">
        <v>8</v>
      </c>
      <c r="E246" s="87"/>
      <c r="F246" s="146">
        <f t="shared" si="4"/>
        <v>0</v>
      </c>
      <c r="G246" s="87"/>
      <c r="H246" s="90">
        <f t="shared" si="5"/>
        <v>0</v>
      </c>
      <c r="I246" s="87"/>
      <c r="J246" s="87"/>
      <c r="K246" s="87"/>
      <c r="L246" s="87"/>
      <c r="M246" s="87"/>
      <c r="N246" s="87"/>
      <c r="O246" s="87"/>
      <c r="P246" s="87"/>
      <c r="Q246" s="87"/>
    </row>
    <row r="247" spans="1:17">
      <c r="A247" s="340"/>
      <c r="B247" s="334"/>
      <c r="C247" s="87" t="s">
        <v>240</v>
      </c>
      <c r="D247" s="87">
        <v>4</v>
      </c>
      <c r="E247" s="87"/>
      <c r="F247" s="146">
        <f t="shared" si="4"/>
        <v>0</v>
      </c>
      <c r="G247" s="87"/>
      <c r="H247" s="90">
        <f t="shared" si="5"/>
        <v>0</v>
      </c>
      <c r="I247" s="87"/>
      <c r="J247" s="87"/>
      <c r="K247" s="87"/>
      <c r="L247" s="87"/>
      <c r="M247" s="87"/>
      <c r="N247" s="87"/>
      <c r="O247" s="87"/>
      <c r="P247" s="87"/>
      <c r="Q247" s="87"/>
    </row>
    <row r="248" spans="1:17">
      <c r="A248" s="340"/>
      <c r="B248" s="334"/>
      <c r="C248" s="87" t="s">
        <v>241</v>
      </c>
      <c r="D248" s="89">
        <v>40</v>
      </c>
      <c r="E248" s="87"/>
      <c r="F248" s="146">
        <f t="shared" si="4"/>
        <v>0</v>
      </c>
      <c r="G248" s="87"/>
      <c r="H248" s="90">
        <f t="shared" si="5"/>
        <v>0</v>
      </c>
      <c r="I248" s="87"/>
      <c r="J248" s="87"/>
      <c r="K248" s="87"/>
      <c r="L248" s="87"/>
      <c r="M248" s="87"/>
      <c r="N248" s="87"/>
      <c r="O248" s="87"/>
      <c r="P248" s="87"/>
      <c r="Q248" s="87"/>
    </row>
    <row r="249" spans="1:17">
      <c r="A249" s="340"/>
      <c r="B249" s="334"/>
      <c r="C249" s="87" t="s">
        <v>242</v>
      </c>
      <c r="D249" s="89">
        <v>10</v>
      </c>
      <c r="E249" s="87"/>
      <c r="F249" s="146">
        <f t="shared" si="4"/>
        <v>0</v>
      </c>
      <c r="G249" s="87"/>
      <c r="H249" s="90">
        <f t="shared" si="5"/>
        <v>0</v>
      </c>
      <c r="I249" s="87"/>
      <c r="J249" s="87"/>
      <c r="K249" s="87"/>
      <c r="L249" s="87"/>
      <c r="M249" s="87"/>
      <c r="N249" s="87"/>
      <c r="O249" s="87"/>
      <c r="P249" s="87"/>
      <c r="Q249" s="87"/>
    </row>
    <row r="250" spans="1:17">
      <c r="A250" s="340"/>
      <c r="B250" s="334"/>
      <c r="C250" s="87" t="s">
        <v>243</v>
      </c>
      <c r="D250" s="89">
        <v>10</v>
      </c>
      <c r="E250" s="87"/>
      <c r="F250" s="146">
        <f t="shared" si="4"/>
        <v>0</v>
      </c>
      <c r="G250" s="87"/>
      <c r="H250" s="90">
        <f t="shared" si="5"/>
        <v>0</v>
      </c>
      <c r="I250" s="87"/>
      <c r="J250" s="87"/>
      <c r="K250" s="87"/>
      <c r="L250" s="87"/>
      <c r="M250" s="87"/>
      <c r="N250" s="87"/>
      <c r="O250" s="87"/>
      <c r="P250" s="87"/>
      <c r="Q250" s="87"/>
    </row>
    <row r="251" spans="1:17">
      <c r="A251" s="340"/>
      <c r="B251" s="334"/>
      <c r="C251" s="87" t="s">
        <v>244</v>
      </c>
      <c r="D251" s="87">
        <v>10</v>
      </c>
      <c r="E251" s="87"/>
      <c r="F251" s="146">
        <f t="shared" si="4"/>
        <v>0</v>
      </c>
      <c r="G251" s="87"/>
      <c r="H251" s="90">
        <f t="shared" si="5"/>
        <v>0</v>
      </c>
      <c r="I251" s="87"/>
      <c r="J251" s="87"/>
      <c r="K251" s="87"/>
      <c r="L251" s="87"/>
      <c r="M251" s="87"/>
      <c r="N251" s="87"/>
      <c r="O251" s="87"/>
      <c r="P251" s="87"/>
      <c r="Q251" s="87"/>
    </row>
    <row r="252" spans="1:17">
      <c r="A252" s="340"/>
      <c r="B252" s="334"/>
      <c r="C252" s="87" t="s">
        <v>245</v>
      </c>
      <c r="D252" s="87">
        <v>25</v>
      </c>
      <c r="E252" s="87"/>
      <c r="F252" s="146">
        <f t="shared" si="4"/>
        <v>0</v>
      </c>
      <c r="G252" s="87"/>
      <c r="H252" s="90">
        <f t="shared" si="5"/>
        <v>0</v>
      </c>
      <c r="I252" s="87"/>
      <c r="J252" s="87"/>
      <c r="K252" s="87"/>
      <c r="L252" s="87"/>
      <c r="M252" s="87"/>
      <c r="N252" s="87"/>
      <c r="O252" s="87"/>
      <c r="P252" s="87"/>
      <c r="Q252" s="87"/>
    </row>
    <row r="253" spans="1:17">
      <c r="A253" s="340"/>
      <c r="B253" s="334"/>
      <c r="C253" s="79" t="s">
        <v>246</v>
      </c>
      <c r="D253" s="89">
        <v>25</v>
      </c>
      <c r="E253" s="87"/>
      <c r="F253" s="146">
        <f t="shared" si="4"/>
        <v>0</v>
      </c>
      <c r="G253" s="87"/>
      <c r="H253" s="90">
        <f t="shared" si="5"/>
        <v>0</v>
      </c>
      <c r="I253" s="87"/>
      <c r="J253" s="87"/>
      <c r="K253" s="87"/>
      <c r="L253" s="87"/>
      <c r="M253" s="87"/>
      <c r="N253" s="87"/>
      <c r="O253" s="87"/>
      <c r="P253" s="87"/>
      <c r="Q253" s="87"/>
    </row>
    <row r="254" spans="1:17">
      <c r="A254" s="340"/>
      <c r="B254" s="334"/>
      <c r="C254" s="87" t="s">
        <v>247</v>
      </c>
      <c r="D254" s="89">
        <v>5</v>
      </c>
      <c r="E254" s="87"/>
      <c r="F254" s="146">
        <f t="shared" ref="F254:F305" si="6">D254*E254</f>
        <v>0</v>
      </c>
      <c r="G254" s="87"/>
      <c r="H254" s="90">
        <f t="shared" si="5"/>
        <v>0</v>
      </c>
      <c r="I254" s="87"/>
      <c r="J254" s="87"/>
      <c r="K254" s="87"/>
      <c r="L254" s="87"/>
      <c r="M254" s="87"/>
      <c r="N254" s="87"/>
      <c r="O254" s="87"/>
      <c r="P254" s="87"/>
      <c r="Q254" s="87"/>
    </row>
    <row r="255" spans="1:17">
      <c r="A255" s="340"/>
      <c r="B255" s="334"/>
      <c r="C255" s="87" t="s">
        <v>248</v>
      </c>
      <c r="D255" s="87">
        <v>10</v>
      </c>
      <c r="E255" s="87"/>
      <c r="F255" s="146">
        <f t="shared" si="6"/>
        <v>0</v>
      </c>
      <c r="G255" s="87"/>
      <c r="H255" s="90">
        <f t="shared" si="5"/>
        <v>0</v>
      </c>
      <c r="I255" s="87"/>
      <c r="J255" s="87"/>
      <c r="K255" s="87"/>
      <c r="L255" s="87"/>
      <c r="M255" s="87"/>
      <c r="N255" s="87"/>
      <c r="O255" s="87"/>
      <c r="P255" s="87"/>
      <c r="Q255" s="87"/>
    </row>
    <row r="256" spans="1:17">
      <c r="A256" s="340"/>
      <c r="B256" s="334"/>
      <c r="C256" s="87" t="s">
        <v>249</v>
      </c>
      <c r="D256" s="87">
        <v>10</v>
      </c>
      <c r="E256" s="87"/>
      <c r="F256" s="146">
        <f t="shared" si="6"/>
        <v>0</v>
      </c>
      <c r="G256" s="87"/>
      <c r="H256" s="90">
        <f t="shared" si="5"/>
        <v>0</v>
      </c>
      <c r="I256" s="87"/>
      <c r="J256" s="87"/>
      <c r="K256" s="87"/>
      <c r="L256" s="87"/>
      <c r="M256" s="87"/>
      <c r="N256" s="87"/>
      <c r="O256" s="87"/>
      <c r="P256" s="87"/>
      <c r="Q256" s="87"/>
    </row>
    <row r="257" spans="1:17">
      <c r="A257" s="340"/>
      <c r="B257" s="334"/>
      <c r="C257" s="87" t="s">
        <v>250</v>
      </c>
      <c r="D257" s="87">
        <v>4</v>
      </c>
      <c r="E257" s="87"/>
      <c r="F257" s="146">
        <f t="shared" si="6"/>
        <v>0</v>
      </c>
      <c r="G257" s="87"/>
      <c r="H257" s="90">
        <f t="shared" si="5"/>
        <v>0</v>
      </c>
      <c r="I257" s="87"/>
      <c r="J257" s="87"/>
      <c r="K257" s="87"/>
      <c r="L257" s="87"/>
      <c r="M257" s="87"/>
      <c r="N257" s="87"/>
      <c r="O257" s="87"/>
      <c r="P257" s="87"/>
      <c r="Q257" s="87"/>
    </row>
    <row r="258" spans="1:17">
      <c r="A258" s="340"/>
      <c r="B258" s="334"/>
      <c r="C258" s="87" t="s">
        <v>251</v>
      </c>
      <c r="D258" s="89">
        <v>4</v>
      </c>
      <c r="E258" s="87"/>
      <c r="F258" s="146">
        <f t="shared" si="6"/>
        <v>0</v>
      </c>
      <c r="G258" s="87"/>
      <c r="H258" s="90">
        <f t="shared" si="5"/>
        <v>0</v>
      </c>
      <c r="I258" s="87"/>
      <c r="J258" s="87"/>
      <c r="K258" s="87"/>
      <c r="L258" s="87"/>
      <c r="M258" s="87"/>
      <c r="N258" s="87"/>
      <c r="O258" s="87"/>
      <c r="P258" s="87"/>
      <c r="Q258" s="87"/>
    </row>
    <row r="259" spans="1:17">
      <c r="A259" s="340"/>
      <c r="B259" s="334"/>
      <c r="C259" s="87" t="s">
        <v>252</v>
      </c>
      <c r="D259" s="71">
        <v>5</v>
      </c>
      <c r="E259" s="87"/>
      <c r="F259" s="146">
        <f t="shared" si="6"/>
        <v>0</v>
      </c>
      <c r="G259" s="87"/>
      <c r="H259" s="90">
        <f t="shared" si="5"/>
        <v>0</v>
      </c>
      <c r="I259" s="87"/>
      <c r="J259" s="87"/>
      <c r="K259" s="87"/>
      <c r="L259" s="87"/>
      <c r="M259" s="87"/>
      <c r="N259" s="87"/>
      <c r="O259" s="87"/>
      <c r="P259" s="87"/>
      <c r="Q259" s="87"/>
    </row>
    <row r="260" spans="1:17">
      <c r="A260" s="340"/>
      <c r="B260" s="334"/>
      <c r="C260" s="87" t="s">
        <v>253</v>
      </c>
      <c r="D260" s="71">
        <v>24</v>
      </c>
      <c r="E260" s="87"/>
      <c r="F260" s="146">
        <f t="shared" si="6"/>
        <v>0</v>
      </c>
      <c r="G260" s="87"/>
      <c r="H260" s="90">
        <f t="shared" si="5"/>
        <v>0</v>
      </c>
      <c r="I260" s="87"/>
      <c r="J260" s="87"/>
      <c r="K260" s="87"/>
      <c r="L260" s="87"/>
      <c r="M260" s="87"/>
      <c r="N260" s="87"/>
      <c r="O260" s="87"/>
      <c r="P260" s="87"/>
      <c r="Q260" s="87"/>
    </row>
    <row r="261" spans="1:17">
      <c r="A261" s="340"/>
      <c r="B261" s="334"/>
      <c r="C261" s="87" t="s">
        <v>254</v>
      </c>
      <c r="D261" s="71">
        <v>10</v>
      </c>
      <c r="E261" s="87"/>
      <c r="F261" s="146">
        <f t="shared" si="6"/>
        <v>0</v>
      </c>
      <c r="G261" s="87"/>
      <c r="H261" s="90">
        <f t="shared" si="5"/>
        <v>0</v>
      </c>
      <c r="I261" s="87"/>
      <c r="J261" s="87"/>
      <c r="K261" s="87"/>
      <c r="L261" s="87"/>
      <c r="M261" s="87"/>
      <c r="N261" s="87"/>
      <c r="O261" s="87"/>
      <c r="P261" s="87"/>
      <c r="Q261" s="87"/>
    </row>
    <row r="262" spans="1:17">
      <c r="A262" s="340"/>
      <c r="B262" s="334"/>
      <c r="C262" s="87" t="s">
        <v>255</v>
      </c>
      <c r="D262" s="87">
        <v>2</v>
      </c>
      <c r="E262" s="87"/>
      <c r="F262" s="146">
        <f t="shared" si="6"/>
        <v>0</v>
      </c>
      <c r="G262" s="87"/>
      <c r="H262" s="90">
        <f t="shared" si="5"/>
        <v>0</v>
      </c>
      <c r="I262" s="87"/>
      <c r="J262" s="87"/>
      <c r="K262" s="87"/>
      <c r="L262" s="87"/>
      <c r="M262" s="87"/>
      <c r="N262" s="87"/>
      <c r="O262" s="87"/>
      <c r="P262" s="87"/>
      <c r="Q262" s="87"/>
    </row>
    <row r="263" spans="1:17">
      <c r="A263" s="340"/>
      <c r="B263" s="334"/>
      <c r="C263" s="75" t="s">
        <v>256</v>
      </c>
      <c r="D263" s="87">
        <v>12</v>
      </c>
      <c r="E263" s="87"/>
      <c r="F263" s="146">
        <f t="shared" si="6"/>
        <v>0</v>
      </c>
      <c r="G263" s="87"/>
      <c r="H263" s="90">
        <f t="shared" si="5"/>
        <v>0</v>
      </c>
      <c r="I263" s="87"/>
      <c r="J263" s="87"/>
      <c r="K263" s="87"/>
      <c r="L263" s="87"/>
      <c r="M263" s="87"/>
      <c r="N263" s="87"/>
      <c r="O263" s="87"/>
      <c r="P263" s="87"/>
      <c r="Q263" s="87"/>
    </row>
    <row r="264" spans="1:17" ht="30">
      <c r="A264" s="340"/>
      <c r="B264" s="334"/>
      <c r="C264" s="75" t="s">
        <v>286</v>
      </c>
      <c r="D264" s="87">
        <v>12</v>
      </c>
      <c r="E264" s="87"/>
      <c r="F264" s="146">
        <f t="shared" si="6"/>
        <v>0</v>
      </c>
      <c r="G264" s="87"/>
      <c r="H264" s="90">
        <f t="shared" si="5"/>
        <v>0</v>
      </c>
      <c r="I264" s="87"/>
      <c r="J264" s="87"/>
      <c r="K264" s="87"/>
      <c r="L264" s="87"/>
      <c r="M264" s="87"/>
      <c r="N264" s="87"/>
      <c r="O264" s="87"/>
      <c r="P264" s="87"/>
      <c r="Q264" s="87"/>
    </row>
    <row r="265" spans="1:17" ht="30">
      <c r="A265" s="340"/>
      <c r="B265" s="334"/>
      <c r="C265" s="75" t="s">
        <v>285</v>
      </c>
      <c r="D265" s="87">
        <v>12</v>
      </c>
      <c r="E265" s="87"/>
      <c r="F265" s="146">
        <f t="shared" si="6"/>
        <v>0</v>
      </c>
      <c r="G265" s="87"/>
      <c r="H265" s="90">
        <f t="shared" si="5"/>
        <v>0</v>
      </c>
      <c r="I265" s="87"/>
      <c r="J265" s="87"/>
      <c r="K265" s="87"/>
      <c r="L265" s="87"/>
      <c r="M265" s="87"/>
      <c r="N265" s="87"/>
      <c r="O265" s="87"/>
      <c r="P265" s="87"/>
      <c r="Q265" s="87"/>
    </row>
    <row r="266" spans="1:17">
      <c r="A266" s="340"/>
      <c r="B266" s="334"/>
      <c r="C266" s="75" t="s">
        <v>257</v>
      </c>
      <c r="D266" s="87">
        <v>4</v>
      </c>
      <c r="E266" s="87"/>
      <c r="F266" s="146">
        <f t="shared" si="6"/>
        <v>0</v>
      </c>
      <c r="G266" s="87"/>
      <c r="H266" s="90">
        <f t="shared" si="5"/>
        <v>0</v>
      </c>
      <c r="I266" s="87"/>
      <c r="J266" s="87"/>
      <c r="K266" s="87"/>
      <c r="L266" s="87"/>
      <c r="M266" s="87"/>
      <c r="N266" s="87"/>
      <c r="O266" s="87"/>
      <c r="P266" s="87"/>
      <c r="Q266" s="87"/>
    </row>
    <row r="267" spans="1:17" ht="30">
      <c r="A267" s="340"/>
      <c r="B267" s="334"/>
      <c r="C267" s="75" t="s">
        <v>284</v>
      </c>
      <c r="D267" s="87">
        <v>12</v>
      </c>
      <c r="E267" s="87"/>
      <c r="F267" s="146">
        <f t="shared" si="6"/>
        <v>0</v>
      </c>
      <c r="G267" s="87"/>
      <c r="H267" s="90">
        <f t="shared" si="5"/>
        <v>0</v>
      </c>
      <c r="I267" s="87"/>
      <c r="J267" s="87"/>
      <c r="K267" s="87"/>
      <c r="L267" s="87"/>
      <c r="M267" s="87"/>
      <c r="N267" s="87"/>
      <c r="O267" s="87"/>
      <c r="P267" s="87"/>
      <c r="Q267" s="87"/>
    </row>
    <row r="268" spans="1:17">
      <c r="A268" s="340"/>
      <c r="B268" s="334"/>
      <c r="C268" s="75" t="s">
        <v>258</v>
      </c>
      <c r="D268" s="87">
        <v>12</v>
      </c>
      <c r="E268" s="87"/>
      <c r="F268" s="146">
        <f t="shared" si="6"/>
        <v>0</v>
      </c>
      <c r="G268" s="87"/>
      <c r="H268" s="90">
        <f t="shared" si="5"/>
        <v>0</v>
      </c>
      <c r="I268" s="87"/>
      <c r="J268" s="87"/>
      <c r="K268" s="87"/>
      <c r="L268" s="87"/>
      <c r="M268" s="87"/>
      <c r="N268" s="87"/>
      <c r="O268" s="87"/>
      <c r="P268" s="87"/>
      <c r="Q268" s="87"/>
    </row>
    <row r="269" spans="1:17">
      <c r="A269" s="340"/>
      <c r="B269" s="334"/>
      <c r="C269" s="75" t="s">
        <v>259</v>
      </c>
      <c r="D269" s="87">
        <v>4</v>
      </c>
      <c r="E269" s="87"/>
      <c r="F269" s="146">
        <f t="shared" si="6"/>
        <v>0</v>
      </c>
      <c r="G269" s="87"/>
      <c r="H269" s="90">
        <f t="shared" si="5"/>
        <v>0</v>
      </c>
      <c r="I269" s="87"/>
      <c r="J269" s="87"/>
      <c r="K269" s="87"/>
      <c r="L269" s="87"/>
      <c r="M269" s="87"/>
      <c r="N269" s="87"/>
      <c r="O269" s="87"/>
      <c r="P269" s="87"/>
      <c r="Q269" s="87"/>
    </row>
    <row r="270" spans="1:17" ht="30">
      <c r="A270" s="340"/>
      <c r="B270" s="334"/>
      <c r="C270" s="75" t="s">
        <v>260</v>
      </c>
      <c r="D270" s="87">
        <v>2</v>
      </c>
      <c r="E270" s="87"/>
      <c r="F270" s="146">
        <f t="shared" si="6"/>
        <v>0</v>
      </c>
      <c r="G270" s="87"/>
      <c r="H270" s="90">
        <f t="shared" si="5"/>
        <v>0</v>
      </c>
      <c r="I270" s="87"/>
      <c r="J270" s="87"/>
      <c r="K270" s="87"/>
      <c r="L270" s="87"/>
      <c r="M270" s="87"/>
      <c r="N270" s="87"/>
      <c r="O270" s="87"/>
      <c r="P270" s="87"/>
      <c r="Q270" s="87"/>
    </row>
    <row r="271" spans="1:17">
      <c r="A271" s="340"/>
      <c r="B271" s="334"/>
      <c r="C271" s="75" t="s">
        <v>278</v>
      </c>
      <c r="D271" s="87">
        <v>6</v>
      </c>
      <c r="E271" s="87"/>
      <c r="F271" s="146">
        <f t="shared" si="6"/>
        <v>0</v>
      </c>
      <c r="G271" s="87"/>
      <c r="H271" s="90">
        <f t="shared" si="5"/>
        <v>0</v>
      </c>
      <c r="I271" s="87"/>
      <c r="J271" s="87"/>
      <c r="K271" s="87"/>
      <c r="L271" s="87"/>
      <c r="M271" s="87"/>
      <c r="N271" s="87"/>
      <c r="O271" s="87"/>
      <c r="P271" s="87"/>
      <c r="Q271" s="87"/>
    </row>
    <row r="272" spans="1:17">
      <c r="A272" s="340"/>
      <c r="B272" s="334"/>
      <c r="C272" s="60" t="s">
        <v>261</v>
      </c>
      <c r="D272" s="87">
        <v>6</v>
      </c>
      <c r="E272" s="87"/>
      <c r="F272" s="146">
        <f t="shared" si="6"/>
        <v>0</v>
      </c>
      <c r="G272" s="87"/>
      <c r="H272" s="90">
        <f t="shared" si="5"/>
        <v>0</v>
      </c>
      <c r="I272" s="87"/>
      <c r="J272" s="87"/>
      <c r="K272" s="87"/>
      <c r="L272" s="87"/>
      <c r="M272" s="87"/>
      <c r="N272" s="87"/>
      <c r="O272" s="87"/>
      <c r="P272" s="87"/>
      <c r="Q272" s="87"/>
    </row>
    <row r="273" spans="1:17">
      <c r="A273" s="340"/>
      <c r="B273" s="334"/>
      <c r="C273" s="60" t="s">
        <v>262</v>
      </c>
      <c r="D273" s="87">
        <v>6</v>
      </c>
      <c r="E273" s="87"/>
      <c r="F273" s="146">
        <f t="shared" si="6"/>
        <v>0</v>
      </c>
      <c r="G273" s="87"/>
      <c r="H273" s="90">
        <f t="shared" si="5"/>
        <v>0</v>
      </c>
      <c r="I273" s="87"/>
      <c r="J273" s="87"/>
      <c r="K273" s="87"/>
      <c r="L273" s="87"/>
      <c r="M273" s="87"/>
      <c r="N273" s="87"/>
      <c r="O273" s="87"/>
      <c r="P273" s="87"/>
      <c r="Q273" s="87"/>
    </row>
    <row r="274" spans="1:17">
      <c r="A274" s="340"/>
      <c r="B274" s="334"/>
      <c r="C274" s="78" t="s">
        <v>263</v>
      </c>
      <c r="D274" s="87">
        <v>12</v>
      </c>
      <c r="E274" s="87"/>
      <c r="F274" s="146">
        <f t="shared" si="6"/>
        <v>0</v>
      </c>
      <c r="G274" s="87"/>
      <c r="H274" s="90">
        <f t="shared" si="5"/>
        <v>0</v>
      </c>
      <c r="I274" s="87"/>
      <c r="J274" s="87"/>
      <c r="K274" s="87"/>
      <c r="L274" s="87"/>
      <c r="M274" s="87"/>
      <c r="N274" s="87"/>
      <c r="O274" s="87"/>
      <c r="P274" s="87"/>
      <c r="Q274" s="87"/>
    </row>
    <row r="275" spans="1:17">
      <c r="A275" s="340"/>
      <c r="B275" s="334"/>
      <c r="C275" s="78" t="s">
        <v>264</v>
      </c>
      <c r="D275" s="87">
        <v>6</v>
      </c>
      <c r="E275" s="87"/>
      <c r="F275" s="146">
        <f t="shared" si="6"/>
        <v>0</v>
      </c>
      <c r="G275" s="87"/>
      <c r="H275" s="90">
        <f t="shared" si="5"/>
        <v>0</v>
      </c>
      <c r="I275" s="87"/>
      <c r="J275" s="87"/>
      <c r="K275" s="87"/>
      <c r="L275" s="87"/>
      <c r="M275" s="87"/>
      <c r="N275" s="87"/>
      <c r="O275" s="87"/>
      <c r="P275" s="87"/>
      <c r="Q275" s="87"/>
    </row>
    <row r="276" spans="1:17">
      <c r="A276" s="340"/>
      <c r="B276" s="334"/>
      <c r="C276" s="78" t="s">
        <v>265</v>
      </c>
      <c r="D276" s="87">
        <v>4</v>
      </c>
      <c r="E276" s="87"/>
      <c r="F276" s="146">
        <f t="shared" si="6"/>
        <v>0</v>
      </c>
      <c r="G276" s="87"/>
      <c r="H276" s="90">
        <f t="shared" si="5"/>
        <v>0</v>
      </c>
      <c r="I276" s="87"/>
      <c r="J276" s="87"/>
      <c r="K276" s="87"/>
      <c r="L276" s="87"/>
      <c r="M276" s="87"/>
      <c r="N276" s="87"/>
      <c r="O276" s="87"/>
      <c r="P276" s="87"/>
      <c r="Q276" s="87"/>
    </row>
    <row r="277" spans="1:17">
      <c r="A277" s="340"/>
      <c r="B277" s="334"/>
      <c r="C277" s="78" t="s">
        <v>266</v>
      </c>
      <c r="D277" s="87">
        <v>4</v>
      </c>
      <c r="E277" s="87"/>
      <c r="F277" s="146">
        <f t="shared" si="6"/>
        <v>0</v>
      </c>
      <c r="G277" s="87"/>
      <c r="H277" s="90">
        <f t="shared" si="5"/>
        <v>0</v>
      </c>
      <c r="I277" s="87"/>
      <c r="J277" s="87"/>
      <c r="K277" s="87"/>
      <c r="L277" s="87"/>
      <c r="M277" s="87"/>
      <c r="N277" s="87"/>
      <c r="O277" s="87"/>
      <c r="P277" s="87"/>
      <c r="Q277" s="87"/>
    </row>
    <row r="278" spans="1:17">
      <c r="A278" s="340"/>
      <c r="B278" s="334"/>
      <c r="C278" s="78" t="s">
        <v>267</v>
      </c>
      <c r="D278" s="87">
        <v>4</v>
      </c>
      <c r="E278" s="87"/>
      <c r="F278" s="146">
        <f t="shared" si="6"/>
        <v>0</v>
      </c>
      <c r="G278" s="87"/>
      <c r="H278" s="90">
        <f t="shared" si="5"/>
        <v>0</v>
      </c>
      <c r="I278" s="87"/>
      <c r="J278" s="87"/>
      <c r="K278" s="87"/>
      <c r="L278" s="87"/>
      <c r="M278" s="87"/>
      <c r="N278" s="87"/>
      <c r="O278" s="87"/>
      <c r="P278" s="87"/>
      <c r="Q278" s="87"/>
    </row>
    <row r="279" spans="1:17">
      <c r="A279" s="340"/>
      <c r="B279" s="334"/>
      <c r="C279" s="78" t="s">
        <v>268</v>
      </c>
      <c r="D279" s="87">
        <v>4</v>
      </c>
      <c r="E279" s="87"/>
      <c r="F279" s="146">
        <f t="shared" si="6"/>
        <v>0</v>
      </c>
      <c r="G279" s="87"/>
      <c r="H279" s="90">
        <f t="shared" si="5"/>
        <v>0</v>
      </c>
      <c r="I279" s="87"/>
      <c r="J279" s="87"/>
      <c r="K279" s="87"/>
      <c r="L279" s="87"/>
      <c r="M279" s="87"/>
      <c r="N279" s="87"/>
      <c r="O279" s="87"/>
      <c r="P279" s="87"/>
      <c r="Q279" s="87"/>
    </row>
    <row r="280" spans="1:17">
      <c r="A280" s="340"/>
      <c r="B280" s="334"/>
      <c r="C280" s="78" t="s">
        <v>279</v>
      </c>
      <c r="D280" s="87">
        <v>4</v>
      </c>
      <c r="E280" s="87"/>
      <c r="F280" s="146">
        <f t="shared" si="6"/>
        <v>0</v>
      </c>
      <c r="G280" s="87"/>
      <c r="H280" s="90">
        <f t="shared" si="5"/>
        <v>0</v>
      </c>
      <c r="I280" s="87"/>
      <c r="J280" s="87"/>
      <c r="K280" s="87"/>
      <c r="L280" s="87"/>
      <c r="M280" s="87"/>
      <c r="N280" s="87"/>
      <c r="O280" s="87"/>
      <c r="P280" s="87"/>
      <c r="Q280" s="87"/>
    </row>
    <row r="281" spans="1:17">
      <c r="A281" s="340"/>
      <c r="B281" s="334"/>
      <c r="C281" s="78" t="s">
        <v>269</v>
      </c>
      <c r="D281" s="87">
        <v>4</v>
      </c>
      <c r="E281" s="87"/>
      <c r="F281" s="146">
        <f t="shared" si="6"/>
        <v>0</v>
      </c>
      <c r="G281" s="87"/>
      <c r="H281" s="90">
        <f t="shared" si="5"/>
        <v>0</v>
      </c>
      <c r="I281" s="87"/>
      <c r="J281" s="87"/>
      <c r="K281" s="87"/>
      <c r="L281" s="87"/>
      <c r="M281" s="87"/>
      <c r="N281" s="87"/>
      <c r="O281" s="87"/>
      <c r="P281" s="87"/>
      <c r="Q281" s="87"/>
    </row>
    <row r="282" spans="1:17">
      <c r="A282" s="340"/>
      <c r="B282" s="334"/>
      <c r="C282" s="78" t="s">
        <v>270</v>
      </c>
      <c r="D282" s="87">
        <v>10</v>
      </c>
      <c r="E282" s="87"/>
      <c r="F282" s="146">
        <f t="shared" si="6"/>
        <v>0</v>
      </c>
      <c r="G282" s="87"/>
      <c r="H282" s="90">
        <f t="shared" si="5"/>
        <v>0</v>
      </c>
      <c r="I282" s="87"/>
      <c r="J282" s="87"/>
      <c r="K282" s="87"/>
      <c r="L282" s="87"/>
      <c r="M282" s="87"/>
      <c r="N282" s="87"/>
      <c r="O282" s="87"/>
      <c r="P282" s="87"/>
      <c r="Q282" s="87"/>
    </row>
    <row r="283" spans="1:17">
      <c r="A283" s="340"/>
      <c r="B283" s="334"/>
      <c r="C283" s="78" t="s">
        <v>280</v>
      </c>
      <c r="D283" s="87">
        <v>4</v>
      </c>
      <c r="E283" s="87"/>
      <c r="F283" s="146">
        <f t="shared" si="6"/>
        <v>0</v>
      </c>
      <c r="G283" s="87"/>
      <c r="H283" s="90">
        <f t="shared" si="5"/>
        <v>0</v>
      </c>
      <c r="I283" s="87"/>
      <c r="J283" s="87"/>
      <c r="K283" s="87"/>
      <c r="L283" s="87"/>
      <c r="M283" s="87"/>
      <c r="N283" s="87"/>
      <c r="O283" s="87"/>
      <c r="P283" s="87"/>
      <c r="Q283" s="87"/>
    </row>
    <row r="284" spans="1:17" ht="30">
      <c r="A284" s="340"/>
      <c r="B284" s="334"/>
      <c r="C284" s="78" t="s">
        <v>271</v>
      </c>
      <c r="D284" s="87">
        <v>10</v>
      </c>
      <c r="E284" s="87"/>
      <c r="F284" s="146">
        <f t="shared" si="6"/>
        <v>0</v>
      </c>
      <c r="G284" s="87"/>
      <c r="H284" s="90">
        <f t="shared" si="5"/>
        <v>0</v>
      </c>
      <c r="I284" s="87"/>
      <c r="J284" s="87"/>
      <c r="K284" s="87"/>
      <c r="L284" s="87"/>
      <c r="M284" s="87"/>
      <c r="N284" s="87"/>
      <c r="O284" s="87"/>
      <c r="P284" s="87"/>
      <c r="Q284" s="87"/>
    </row>
    <row r="285" spans="1:17">
      <c r="A285" s="340"/>
      <c r="B285" s="334"/>
      <c r="C285" s="94" t="s">
        <v>272</v>
      </c>
      <c r="D285" s="87">
        <v>10</v>
      </c>
      <c r="E285" s="87"/>
      <c r="F285" s="146">
        <f t="shared" si="6"/>
        <v>0</v>
      </c>
      <c r="G285" s="87"/>
      <c r="H285" s="90">
        <f t="shared" si="5"/>
        <v>0</v>
      </c>
      <c r="I285" s="87"/>
      <c r="J285" s="87"/>
      <c r="K285" s="87"/>
      <c r="L285" s="87"/>
      <c r="M285" s="87"/>
      <c r="N285" s="87"/>
      <c r="O285" s="87"/>
      <c r="P285" s="87"/>
      <c r="Q285" s="87"/>
    </row>
    <row r="286" spans="1:17">
      <c r="A286" s="340"/>
      <c r="B286" s="334"/>
      <c r="C286" s="94" t="s">
        <v>273</v>
      </c>
      <c r="D286" s="87">
        <v>2</v>
      </c>
      <c r="E286" s="87"/>
      <c r="F286" s="146">
        <f t="shared" si="6"/>
        <v>0</v>
      </c>
      <c r="G286" s="87"/>
      <c r="H286" s="90">
        <f t="shared" si="5"/>
        <v>0</v>
      </c>
      <c r="I286" s="87"/>
      <c r="J286" s="87"/>
      <c r="K286" s="87"/>
      <c r="L286" s="87"/>
      <c r="M286" s="87"/>
      <c r="N286" s="87"/>
      <c r="O286" s="87"/>
      <c r="P286" s="87"/>
      <c r="Q286" s="87"/>
    </row>
    <row r="287" spans="1:17">
      <c r="A287" s="340"/>
      <c r="B287" s="334"/>
      <c r="C287" s="94" t="s">
        <v>274</v>
      </c>
      <c r="D287" s="87">
        <v>2</v>
      </c>
      <c r="E287" s="87"/>
      <c r="F287" s="146">
        <f t="shared" si="6"/>
        <v>0</v>
      </c>
      <c r="G287" s="87"/>
      <c r="H287" s="90">
        <f t="shared" si="5"/>
        <v>0</v>
      </c>
      <c r="I287" s="87"/>
      <c r="J287" s="87"/>
      <c r="K287" s="87"/>
      <c r="L287" s="87"/>
      <c r="M287" s="87"/>
      <c r="N287" s="87"/>
      <c r="O287" s="87"/>
      <c r="P287" s="87"/>
      <c r="Q287" s="87"/>
    </row>
    <row r="288" spans="1:17">
      <c r="A288" s="340"/>
      <c r="B288" s="334"/>
      <c r="C288" s="94" t="s">
        <v>283</v>
      </c>
      <c r="D288" s="89">
        <v>4</v>
      </c>
      <c r="E288" s="87"/>
      <c r="F288" s="146">
        <f t="shared" si="6"/>
        <v>0</v>
      </c>
      <c r="G288" s="87"/>
      <c r="H288" s="90">
        <f t="shared" si="5"/>
        <v>0</v>
      </c>
      <c r="I288" s="87"/>
      <c r="J288" s="87"/>
      <c r="K288" s="87"/>
      <c r="L288" s="87"/>
      <c r="M288" s="87"/>
      <c r="N288" s="87"/>
      <c r="O288" s="87"/>
      <c r="P288" s="87"/>
      <c r="Q288" s="87"/>
    </row>
    <row r="289" spans="1:17">
      <c r="A289" s="340"/>
      <c r="B289" s="334"/>
      <c r="C289" s="94" t="s">
        <v>282</v>
      </c>
      <c r="D289" s="89">
        <v>4</v>
      </c>
      <c r="E289" s="87"/>
      <c r="F289" s="146">
        <f t="shared" si="6"/>
        <v>0</v>
      </c>
      <c r="G289" s="87"/>
      <c r="H289" s="90">
        <f t="shared" si="5"/>
        <v>0</v>
      </c>
      <c r="I289" s="87"/>
      <c r="J289" s="87"/>
      <c r="K289" s="87"/>
      <c r="L289" s="87"/>
      <c r="M289" s="87"/>
      <c r="N289" s="87"/>
      <c r="O289" s="87"/>
      <c r="P289" s="87"/>
      <c r="Q289" s="87"/>
    </row>
    <row r="290" spans="1:17">
      <c r="A290" s="340"/>
      <c r="B290" s="334"/>
      <c r="C290" s="94" t="s">
        <v>281</v>
      </c>
      <c r="D290" s="89">
        <v>4</v>
      </c>
      <c r="E290" s="87"/>
      <c r="F290" s="146">
        <f t="shared" si="6"/>
        <v>0</v>
      </c>
      <c r="G290" s="87"/>
      <c r="H290" s="90">
        <f t="shared" si="5"/>
        <v>0</v>
      </c>
      <c r="I290" s="87"/>
      <c r="J290" s="87"/>
      <c r="K290" s="87"/>
      <c r="L290" s="87"/>
      <c r="M290" s="87"/>
      <c r="N290" s="87"/>
      <c r="O290" s="87"/>
      <c r="P290" s="87"/>
      <c r="Q290" s="87"/>
    </row>
    <row r="291" spans="1:17">
      <c r="A291" s="340"/>
      <c r="B291" s="334"/>
      <c r="C291" s="94" t="s">
        <v>275</v>
      </c>
      <c r="D291" s="87">
        <v>2</v>
      </c>
      <c r="E291" s="87"/>
      <c r="F291" s="146">
        <f t="shared" si="6"/>
        <v>0</v>
      </c>
      <c r="G291" s="87"/>
      <c r="H291" s="90">
        <f t="shared" si="5"/>
        <v>0</v>
      </c>
      <c r="I291" s="87"/>
      <c r="J291" s="87"/>
      <c r="K291" s="87"/>
      <c r="L291" s="87"/>
      <c r="M291" s="87"/>
      <c r="N291" s="87"/>
      <c r="O291" s="87"/>
      <c r="P291" s="87"/>
      <c r="Q291" s="87"/>
    </row>
    <row r="292" spans="1:17">
      <c r="A292" s="340"/>
      <c r="B292" s="334"/>
      <c r="C292" s="94" t="s">
        <v>276</v>
      </c>
      <c r="D292" s="87">
        <v>2</v>
      </c>
      <c r="E292" s="87"/>
      <c r="F292" s="146">
        <f t="shared" si="6"/>
        <v>0</v>
      </c>
      <c r="G292" s="87"/>
      <c r="H292" s="90">
        <f t="shared" si="5"/>
        <v>0</v>
      </c>
      <c r="I292" s="87"/>
      <c r="J292" s="87"/>
      <c r="K292" s="87"/>
      <c r="L292" s="87"/>
      <c r="M292" s="87"/>
      <c r="N292" s="87"/>
      <c r="O292" s="87"/>
      <c r="P292" s="87"/>
      <c r="Q292" s="87"/>
    </row>
    <row r="293" spans="1:17">
      <c r="A293" s="340"/>
      <c r="B293" s="334"/>
      <c r="C293" s="94" t="s">
        <v>277</v>
      </c>
      <c r="D293" s="89">
        <v>4</v>
      </c>
      <c r="E293" s="87"/>
      <c r="F293" s="146">
        <f t="shared" si="6"/>
        <v>0</v>
      </c>
      <c r="G293" s="87"/>
      <c r="H293" s="90">
        <f t="shared" si="5"/>
        <v>0</v>
      </c>
      <c r="I293" s="87"/>
      <c r="J293" s="87"/>
      <c r="K293" s="87"/>
      <c r="L293" s="87"/>
      <c r="M293" s="87"/>
      <c r="N293" s="87"/>
      <c r="O293" s="87"/>
      <c r="P293" s="87"/>
      <c r="Q293" s="87"/>
    </row>
    <row r="294" spans="1:17">
      <c r="A294" s="340"/>
      <c r="B294" s="334"/>
      <c r="C294" s="94" t="s">
        <v>311</v>
      </c>
      <c r="D294" s="89">
        <v>2</v>
      </c>
      <c r="E294" s="87"/>
      <c r="F294" s="146">
        <f t="shared" si="6"/>
        <v>0</v>
      </c>
      <c r="G294" s="87"/>
      <c r="H294" s="90">
        <f t="shared" si="5"/>
        <v>0</v>
      </c>
      <c r="I294" s="87"/>
      <c r="J294" s="87"/>
      <c r="K294" s="87"/>
      <c r="L294" s="87"/>
      <c r="M294" s="87"/>
      <c r="N294" s="87"/>
      <c r="O294" s="87"/>
      <c r="P294" s="87"/>
      <c r="Q294" s="87"/>
    </row>
    <row r="295" spans="1:17">
      <c r="A295" s="340"/>
      <c r="B295" s="334"/>
      <c r="C295" s="94" t="s">
        <v>310</v>
      </c>
      <c r="D295" s="87">
        <v>2</v>
      </c>
      <c r="E295" s="87"/>
      <c r="F295" s="146">
        <f t="shared" si="6"/>
        <v>0</v>
      </c>
      <c r="G295" s="87"/>
      <c r="H295" s="90">
        <f t="shared" si="5"/>
        <v>0</v>
      </c>
      <c r="I295" s="87"/>
      <c r="J295" s="87"/>
      <c r="K295" s="87"/>
      <c r="L295" s="87"/>
      <c r="M295" s="87"/>
      <c r="N295" s="87"/>
      <c r="O295" s="87"/>
      <c r="P295" s="87"/>
      <c r="Q295" s="87"/>
    </row>
    <row r="296" spans="1:17">
      <c r="A296" s="340"/>
      <c r="B296" s="334"/>
      <c r="C296" s="94" t="s">
        <v>309</v>
      </c>
      <c r="D296" s="87">
        <v>1</v>
      </c>
      <c r="E296" s="87"/>
      <c r="F296" s="146">
        <f t="shared" si="6"/>
        <v>0</v>
      </c>
      <c r="G296" s="87"/>
      <c r="H296" s="90">
        <f t="shared" si="5"/>
        <v>0</v>
      </c>
      <c r="I296" s="87"/>
      <c r="J296" s="87"/>
      <c r="K296" s="87"/>
      <c r="L296" s="87"/>
      <c r="M296" s="87"/>
      <c r="N296" s="87"/>
      <c r="O296" s="87"/>
      <c r="P296" s="87"/>
      <c r="Q296" s="87"/>
    </row>
    <row r="297" spans="1:17">
      <c r="A297" s="340"/>
      <c r="B297" s="334"/>
      <c r="C297" s="94" t="s">
        <v>300</v>
      </c>
      <c r="D297" s="89">
        <v>1</v>
      </c>
      <c r="E297" s="87"/>
      <c r="F297" s="146">
        <f t="shared" si="6"/>
        <v>0</v>
      </c>
      <c r="G297" s="87"/>
      <c r="H297" s="90">
        <f t="shared" si="5"/>
        <v>0</v>
      </c>
      <c r="I297" s="87"/>
      <c r="J297" s="87"/>
      <c r="K297" s="87"/>
      <c r="L297" s="87"/>
      <c r="M297" s="87"/>
      <c r="N297" s="87"/>
      <c r="O297" s="87"/>
      <c r="P297" s="87"/>
      <c r="Q297" s="87"/>
    </row>
    <row r="298" spans="1:17">
      <c r="A298" s="340"/>
      <c r="B298" s="334"/>
      <c r="C298" s="94" t="s">
        <v>301</v>
      </c>
      <c r="D298" s="71">
        <v>4</v>
      </c>
      <c r="E298" s="87"/>
      <c r="F298" s="146">
        <f t="shared" si="6"/>
        <v>0</v>
      </c>
      <c r="G298" s="87"/>
      <c r="H298" s="90">
        <f t="shared" si="5"/>
        <v>0</v>
      </c>
      <c r="I298" s="87"/>
      <c r="J298" s="87"/>
      <c r="K298" s="87"/>
      <c r="L298" s="87"/>
      <c r="M298" s="87"/>
      <c r="N298" s="87"/>
      <c r="O298" s="87"/>
      <c r="P298" s="87"/>
      <c r="Q298" s="87"/>
    </row>
    <row r="299" spans="1:17">
      <c r="A299" s="340"/>
      <c r="B299" s="334"/>
      <c r="C299" s="94" t="s">
        <v>302</v>
      </c>
      <c r="D299" s="71">
        <v>4</v>
      </c>
      <c r="E299" s="87"/>
      <c r="F299" s="146">
        <f t="shared" si="6"/>
        <v>0</v>
      </c>
      <c r="G299" s="87"/>
      <c r="H299" s="90">
        <f t="shared" si="5"/>
        <v>0</v>
      </c>
      <c r="I299" s="87"/>
      <c r="J299" s="87"/>
      <c r="K299" s="87"/>
      <c r="L299" s="87"/>
      <c r="M299" s="87"/>
      <c r="N299" s="87"/>
      <c r="O299" s="87"/>
      <c r="P299" s="87"/>
      <c r="Q299" s="87"/>
    </row>
    <row r="300" spans="1:17">
      <c r="A300" s="340"/>
      <c r="B300" s="334"/>
      <c r="C300" s="94" t="s">
        <v>303</v>
      </c>
      <c r="D300" s="71">
        <v>12</v>
      </c>
      <c r="E300" s="87"/>
      <c r="F300" s="146">
        <f t="shared" si="6"/>
        <v>0</v>
      </c>
      <c r="G300" s="87"/>
      <c r="H300" s="90">
        <f t="shared" ref="H300:H305" si="7">F300</f>
        <v>0</v>
      </c>
      <c r="I300" s="87"/>
      <c r="J300" s="87"/>
      <c r="K300" s="87"/>
      <c r="L300" s="87"/>
      <c r="M300" s="87"/>
      <c r="N300" s="87"/>
      <c r="O300" s="87"/>
      <c r="P300" s="87"/>
      <c r="Q300" s="87"/>
    </row>
    <row r="301" spans="1:17">
      <c r="A301" s="340"/>
      <c r="B301" s="334"/>
      <c r="C301" s="94" t="s">
        <v>304</v>
      </c>
      <c r="D301" s="87">
        <v>8</v>
      </c>
      <c r="E301" s="87"/>
      <c r="F301" s="146">
        <f t="shared" si="6"/>
        <v>0</v>
      </c>
      <c r="G301" s="87"/>
      <c r="H301" s="90">
        <f t="shared" si="7"/>
        <v>0</v>
      </c>
      <c r="I301" s="87"/>
      <c r="J301" s="87"/>
      <c r="K301" s="87"/>
      <c r="L301" s="87"/>
      <c r="M301" s="87"/>
      <c r="N301" s="87"/>
      <c r="O301" s="87"/>
      <c r="P301" s="87"/>
      <c r="Q301" s="87"/>
    </row>
    <row r="302" spans="1:17">
      <c r="A302" s="340"/>
      <c r="B302" s="334"/>
      <c r="C302" s="94" t="s">
        <v>305</v>
      </c>
      <c r="D302" s="87">
        <v>10</v>
      </c>
      <c r="E302" s="87"/>
      <c r="F302" s="146">
        <f t="shared" si="6"/>
        <v>0</v>
      </c>
      <c r="G302" s="87"/>
      <c r="H302" s="90">
        <f t="shared" si="7"/>
        <v>0</v>
      </c>
      <c r="I302" s="87"/>
      <c r="J302" s="87"/>
      <c r="K302" s="87"/>
      <c r="L302" s="87"/>
      <c r="M302" s="87"/>
      <c r="N302" s="87"/>
      <c r="O302" s="87"/>
      <c r="P302" s="87"/>
      <c r="Q302" s="87"/>
    </row>
    <row r="303" spans="1:17">
      <c r="A303" s="340"/>
      <c r="B303" s="334"/>
      <c r="C303" s="94" t="s">
        <v>306</v>
      </c>
      <c r="D303" s="87">
        <v>10</v>
      </c>
      <c r="E303" s="87"/>
      <c r="F303" s="146">
        <f t="shared" si="6"/>
        <v>0</v>
      </c>
      <c r="G303" s="87"/>
      <c r="H303" s="90">
        <f t="shared" si="7"/>
        <v>0</v>
      </c>
      <c r="I303" s="87"/>
      <c r="J303" s="87"/>
      <c r="K303" s="87"/>
      <c r="L303" s="87"/>
      <c r="M303" s="87"/>
      <c r="N303" s="87"/>
      <c r="O303" s="87"/>
      <c r="P303" s="87"/>
      <c r="Q303" s="87"/>
    </row>
    <row r="304" spans="1:17">
      <c r="A304" s="340"/>
      <c r="B304" s="334"/>
      <c r="C304" s="94" t="s">
        <v>307</v>
      </c>
      <c r="D304" s="87">
        <v>10</v>
      </c>
      <c r="E304" s="87"/>
      <c r="F304" s="146">
        <f t="shared" si="6"/>
        <v>0</v>
      </c>
      <c r="G304" s="87"/>
      <c r="H304" s="90">
        <f t="shared" si="7"/>
        <v>0</v>
      </c>
      <c r="I304" s="87"/>
      <c r="J304" s="87"/>
      <c r="K304" s="87"/>
      <c r="L304" s="87"/>
      <c r="M304" s="87"/>
      <c r="N304" s="87"/>
      <c r="O304" s="87"/>
      <c r="P304" s="87"/>
      <c r="Q304" s="87"/>
    </row>
    <row r="305" spans="1:17">
      <c r="A305" s="341"/>
      <c r="B305" s="335"/>
      <c r="C305" s="94" t="s">
        <v>308</v>
      </c>
      <c r="D305" s="87">
        <v>2</v>
      </c>
      <c r="E305" s="87"/>
      <c r="F305" s="146">
        <f t="shared" si="6"/>
        <v>0</v>
      </c>
      <c r="G305" s="87"/>
      <c r="H305" s="90">
        <f t="shared" si="7"/>
        <v>0</v>
      </c>
      <c r="I305" s="87"/>
      <c r="J305" s="87"/>
      <c r="K305" s="87"/>
      <c r="L305" s="87"/>
      <c r="M305" s="87"/>
      <c r="N305" s="87"/>
      <c r="O305" s="87"/>
      <c r="P305" s="87"/>
      <c r="Q305" s="87"/>
    </row>
    <row r="309" spans="1:17">
      <c r="B309" s="202">
        <f>SUM(B51:B305)</f>
        <v>11693891</v>
      </c>
    </row>
  </sheetData>
  <autoFilter ref="A16:Q149"/>
  <sortState ref="C30:Q45">
    <sortCondition ref="C30"/>
  </sortState>
  <mergeCells count="87">
    <mergeCell ref="B174:B305"/>
    <mergeCell ref="A168:A173"/>
    <mergeCell ref="B99:B102"/>
    <mergeCell ref="A99:A102"/>
    <mergeCell ref="A158:A160"/>
    <mergeCell ref="A144:A148"/>
    <mergeCell ref="B144:B148"/>
    <mergeCell ref="A103:A109"/>
    <mergeCell ref="B103:B109"/>
    <mergeCell ref="B168:B173"/>
    <mergeCell ref="A116:A117"/>
    <mergeCell ref="B140:B143"/>
    <mergeCell ref="A150:A152"/>
    <mergeCell ref="A174:A305"/>
    <mergeCell ref="B158:B160"/>
    <mergeCell ref="B161:B167"/>
    <mergeCell ref="B49:B50"/>
    <mergeCell ref="C49:F49"/>
    <mergeCell ref="B110:B113"/>
    <mergeCell ref="A110:A113"/>
    <mergeCell ref="A95:A98"/>
    <mergeCell ref="A51:A86"/>
    <mergeCell ref="B51:B86"/>
    <mergeCell ref="A91:A94"/>
    <mergeCell ref="K49:K50"/>
    <mergeCell ref="M45:Q46"/>
    <mergeCell ref="K47:L47"/>
    <mergeCell ref="M47:Q47"/>
    <mergeCell ref="A48:L48"/>
    <mergeCell ref="A45:A46"/>
    <mergeCell ref="B45:B46"/>
    <mergeCell ref="C45:C46"/>
    <mergeCell ref="D45:D46"/>
    <mergeCell ref="E45:E46"/>
    <mergeCell ref="F45:F46"/>
    <mergeCell ref="G45:J45"/>
    <mergeCell ref="K45:L46"/>
    <mergeCell ref="L49:Q49"/>
    <mergeCell ref="G49:J49"/>
    <mergeCell ref="A49:A50"/>
    <mergeCell ref="A40:A43"/>
    <mergeCell ref="B40:B43"/>
    <mergeCell ref="A33:A39"/>
    <mergeCell ref="B33:B39"/>
    <mergeCell ref="A44:L44"/>
    <mergeCell ref="A28:A32"/>
    <mergeCell ref="B28:B32"/>
    <mergeCell ref="K12:L12"/>
    <mergeCell ref="G15:J15"/>
    <mergeCell ref="C15:F15"/>
    <mergeCell ref="B17:B22"/>
    <mergeCell ref="A17:A22"/>
    <mergeCell ref="E10:E11"/>
    <mergeCell ref="D10:D11"/>
    <mergeCell ref="F10:F11"/>
    <mergeCell ref="A24:A26"/>
    <mergeCell ref="B24:B26"/>
    <mergeCell ref="B4:C4"/>
    <mergeCell ref="B15:B16"/>
    <mergeCell ref="A14:L14"/>
    <mergeCell ref="B10:B11"/>
    <mergeCell ref="A10:A11"/>
    <mergeCell ref="C10:C11"/>
    <mergeCell ref="A15:A16"/>
    <mergeCell ref="L15:Q15"/>
    <mergeCell ref="K15:K16"/>
    <mergeCell ref="M12:Q12"/>
    <mergeCell ref="M10:Q11"/>
    <mergeCell ref="G10:J10"/>
    <mergeCell ref="B6:D6"/>
    <mergeCell ref="B7:D7"/>
    <mergeCell ref="A9:L9"/>
    <mergeCell ref="K10:L11"/>
    <mergeCell ref="A161:A167"/>
    <mergeCell ref="A87:A90"/>
    <mergeCell ref="B87:B90"/>
    <mergeCell ref="B91:B94"/>
    <mergeCell ref="B95:B98"/>
    <mergeCell ref="B116:B117"/>
    <mergeCell ref="A153:A157"/>
    <mergeCell ref="B153:B157"/>
    <mergeCell ref="B150:B152"/>
    <mergeCell ref="A118:A133"/>
    <mergeCell ref="B118:B133"/>
    <mergeCell ref="A134:A139"/>
    <mergeCell ref="B134:B139"/>
    <mergeCell ref="A140:A143"/>
  </mergeCells>
  <printOptions horizontalCentered="1"/>
  <pageMargins left="0.19685039370078741" right="0.19685039370078741" top="0.11811023622047245" bottom="0.11811023622047245" header="0.31496062992125984" footer="0.31496062992125984"/>
  <pageSetup paperSize="5" scale="47" fitToHeight="0" orientation="landscape" r:id="rId1"/>
  <rowBreaks count="10" manualBreakCount="10">
    <brk id="44" max="16" man="1"/>
    <brk id="48" max="16" man="1"/>
    <brk id="94" max="16" man="1"/>
    <brk id="117" max="16" man="1"/>
    <brk id="139" max="16" man="1"/>
    <brk id="160" max="16" man="1"/>
    <brk id="173" max="16" man="1"/>
    <brk id="200" max="16" man="1"/>
    <brk id="221" max="16" man="1"/>
    <brk id="252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9" workbookViewId="0">
      <selection activeCell="A25" sqref="A25:A28"/>
    </sheetView>
  </sheetViews>
  <sheetFormatPr baseColWidth="10" defaultRowHeight="15"/>
  <cols>
    <col min="1" max="1" width="44.140625" customWidth="1"/>
    <col min="3" max="3" width="17.140625" customWidth="1"/>
  </cols>
  <sheetData>
    <row r="1" spans="1:17" s="20" customFormat="1" ht="36" customHeight="1">
      <c r="A1" s="344" t="s">
        <v>424</v>
      </c>
      <c r="B1" s="244"/>
      <c r="C1" s="82" t="s">
        <v>116</v>
      </c>
      <c r="D1" s="71">
        <v>4</v>
      </c>
      <c r="E1" s="148">
        <v>1500</v>
      </c>
      <c r="F1" s="178">
        <f t="shared" ref="F1:F29" si="0">D1*E1</f>
        <v>6000</v>
      </c>
      <c r="G1" s="150"/>
      <c r="H1" s="150">
        <v>6000</v>
      </c>
      <c r="I1" s="86"/>
      <c r="J1" s="86"/>
      <c r="K1" s="181"/>
      <c r="L1" s="92"/>
      <c r="M1" s="92"/>
      <c r="N1" s="92"/>
      <c r="O1" s="92"/>
      <c r="P1" s="92"/>
      <c r="Q1" s="92"/>
    </row>
    <row r="2" spans="1:17" s="20" customFormat="1" ht="30" customHeight="1">
      <c r="A2" s="345"/>
      <c r="B2" s="239"/>
      <c r="C2" s="82" t="s">
        <v>294</v>
      </c>
      <c r="D2" s="71">
        <v>60</v>
      </c>
      <c r="E2" s="148">
        <v>450</v>
      </c>
      <c r="F2" s="178">
        <f t="shared" si="0"/>
        <v>27000</v>
      </c>
      <c r="G2" s="150"/>
      <c r="H2" s="150">
        <v>27000</v>
      </c>
      <c r="I2" s="86"/>
      <c r="J2" s="86"/>
      <c r="K2" s="181"/>
      <c r="L2" s="92"/>
      <c r="M2" s="92"/>
      <c r="N2" s="92"/>
      <c r="O2" s="92"/>
      <c r="P2" s="92"/>
      <c r="Q2" s="92"/>
    </row>
    <row r="3" spans="1:17" s="20" customFormat="1" ht="33" customHeight="1">
      <c r="A3" s="345"/>
      <c r="B3" s="239"/>
      <c r="C3" s="82" t="s">
        <v>295</v>
      </c>
      <c r="D3" s="71">
        <v>60</v>
      </c>
      <c r="E3" s="148">
        <v>750</v>
      </c>
      <c r="F3" s="178">
        <f t="shared" si="0"/>
        <v>45000</v>
      </c>
      <c r="G3" s="150"/>
      <c r="H3" s="150">
        <v>45000</v>
      </c>
      <c r="I3" s="86"/>
      <c r="J3" s="86"/>
      <c r="K3" s="181"/>
      <c r="L3" s="92"/>
      <c r="M3" s="92"/>
      <c r="N3" s="92"/>
      <c r="O3" s="92"/>
      <c r="P3" s="92"/>
      <c r="Q3" s="92"/>
    </row>
    <row r="4" spans="1:17" s="20" customFormat="1" ht="33" customHeight="1">
      <c r="A4" s="346"/>
      <c r="B4" s="240"/>
      <c r="C4" s="82" t="s">
        <v>112</v>
      </c>
      <c r="D4" s="71">
        <v>60</v>
      </c>
      <c r="E4" s="148">
        <v>195</v>
      </c>
      <c r="F4" s="178">
        <f t="shared" si="0"/>
        <v>11700</v>
      </c>
      <c r="G4" s="150"/>
      <c r="H4" s="150">
        <v>11700</v>
      </c>
      <c r="I4" s="86"/>
      <c r="J4" s="86"/>
      <c r="K4" s="181"/>
      <c r="L4" s="92"/>
      <c r="M4" s="92"/>
      <c r="N4" s="92"/>
      <c r="O4" s="92"/>
      <c r="P4" s="92"/>
      <c r="Q4" s="92"/>
    </row>
    <row r="5" spans="1:17" s="20" customFormat="1" ht="35.25" customHeight="1">
      <c r="A5" s="339" t="s">
        <v>423</v>
      </c>
      <c r="B5" s="244"/>
      <c r="C5" s="71" t="s">
        <v>116</v>
      </c>
      <c r="D5" s="71">
        <v>4</v>
      </c>
      <c r="E5" s="148">
        <v>1500</v>
      </c>
      <c r="F5" s="178">
        <f t="shared" si="0"/>
        <v>6000</v>
      </c>
      <c r="G5" s="150"/>
      <c r="H5" s="150">
        <v>6000</v>
      </c>
      <c r="I5" s="86"/>
      <c r="J5" s="86"/>
      <c r="K5" s="181"/>
      <c r="L5" s="92"/>
      <c r="M5" s="92"/>
      <c r="N5" s="92"/>
      <c r="O5" s="92"/>
      <c r="P5" s="92"/>
      <c r="Q5" s="92"/>
    </row>
    <row r="6" spans="1:17" s="20" customFormat="1" ht="37.5" customHeight="1">
      <c r="A6" s="340"/>
      <c r="B6" s="239"/>
      <c r="C6" s="71" t="s">
        <v>114</v>
      </c>
      <c r="D6" s="71">
        <v>70</v>
      </c>
      <c r="E6" s="148">
        <v>450</v>
      </c>
      <c r="F6" s="178">
        <f t="shared" si="0"/>
        <v>31500</v>
      </c>
      <c r="G6" s="150"/>
      <c r="H6" s="150">
        <v>31500</v>
      </c>
      <c r="I6" s="86"/>
      <c r="J6" s="86"/>
      <c r="K6" s="181"/>
      <c r="L6" s="92"/>
      <c r="M6" s="92"/>
      <c r="N6" s="92"/>
      <c r="O6" s="92"/>
      <c r="P6" s="92"/>
      <c r="Q6" s="92"/>
    </row>
    <row r="7" spans="1:17" s="20" customFormat="1" ht="33.75" customHeight="1">
      <c r="A7" s="340"/>
      <c r="B7" s="239"/>
      <c r="C7" s="71" t="s">
        <v>296</v>
      </c>
      <c r="D7" s="71">
        <v>70</v>
      </c>
      <c r="E7" s="148">
        <v>750</v>
      </c>
      <c r="F7" s="178">
        <f t="shared" si="0"/>
        <v>52500</v>
      </c>
      <c r="G7" s="150"/>
      <c r="H7" s="150">
        <v>52500</v>
      </c>
      <c r="I7" s="86"/>
      <c r="J7" s="86"/>
      <c r="K7" s="181"/>
      <c r="L7" s="92"/>
      <c r="M7" s="92"/>
      <c r="N7" s="92"/>
      <c r="O7" s="92"/>
      <c r="P7" s="92"/>
      <c r="Q7" s="92"/>
    </row>
    <row r="8" spans="1:17" s="20" customFormat="1" ht="36" customHeight="1">
      <c r="A8" s="340"/>
      <c r="B8" s="240"/>
      <c r="C8" s="71" t="s">
        <v>112</v>
      </c>
      <c r="D8" s="71">
        <v>70</v>
      </c>
      <c r="E8" s="148">
        <v>195</v>
      </c>
      <c r="F8" s="178">
        <f t="shared" si="0"/>
        <v>13650</v>
      </c>
      <c r="G8" s="150"/>
      <c r="H8" s="150">
        <v>13650</v>
      </c>
      <c r="I8" s="86"/>
      <c r="J8" s="86"/>
      <c r="K8" s="181"/>
      <c r="L8" s="92"/>
      <c r="M8" s="92"/>
      <c r="N8" s="92"/>
      <c r="O8" s="92"/>
      <c r="P8" s="92"/>
      <c r="Q8" s="92"/>
    </row>
    <row r="9" spans="1:17" s="20" customFormat="1" ht="34.5" customHeight="1">
      <c r="A9" s="339" t="s">
        <v>425</v>
      </c>
      <c r="B9" s="244"/>
      <c r="C9" s="71" t="s">
        <v>294</v>
      </c>
      <c r="D9" s="71">
        <v>70</v>
      </c>
      <c r="E9" s="148">
        <v>450</v>
      </c>
      <c r="F9" s="178">
        <f t="shared" si="0"/>
        <v>31500</v>
      </c>
      <c r="G9" s="150"/>
      <c r="H9" s="150">
        <v>31500</v>
      </c>
      <c r="I9" s="86"/>
      <c r="J9" s="86"/>
      <c r="K9" s="181"/>
      <c r="L9" s="92"/>
      <c r="M9" s="92"/>
      <c r="N9" s="92"/>
      <c r="O9" s="92"/>
      <c r="P9" s="92"/>
      <c r="Q9" s="92"/>
    </row>
    <row r="10" spans="1:17" s="20" customFormat="1" ht="30.75" customHeight="1">
      <c r="A10" s="340"/>
      <c r="B10" s="239"/>
      <c r="C10" s="76" t="s">
        <v>295</v>
      </c>
      <c r="D10" s="71">
        <v>70</v>
      </c>
      <c r="E10" s="148">
        <v>750</v>
      </c>
      <c r="F10" s="178">
        <f t="shared" si="0"/>
        <v>52500</v>
      </c>
      <c r="G10" s="150"/>
      <c r="H10" s="150">
        <v>52500</v>
      </c>
      <c r="I10" s="86"/>
      <c r="J10" s="86"/>
      <c r="K10" s="181"/>
      <c r="L10" s="92"/>
      <c r="M10" s="92"/>
      <c r="N10" s="92"/>
      <c r="O10" s="92"/>
      <c r="P10" s="92"/>
      <c r="Q10" s="92"/>
    </row>
    <row r="11" spans="1:17" s="20" customFormat="1" ht="39" customHeight="1">
      <c r="A11" s="340"/>
      <c r="B11" s="239"/>
      <c r="C11" s="76" t="s">
        <v>116</v>
      </c>
      <c r="D11" s="71">
        <v>4</v>
      </c>
      <c r="E11" s="148">
        <v>1500</v>
      </c>
      <c r="F11" s="178">
        <f t="shared" si="0"/>
        <v>6000</v>
      </c>
      <c r="G11" s="150"/>
      <c r="H11" s="150">
        <v>6000</v>
      </c>
      <c r="I11" s="86"/>
      <c r="J11" s="86"/>
      <c r="K11" s="181"/>
      <c r="L11" s="92"/>
      <c r="M11" s="92"/>
      <c r="N11" s="92"/>
      <c r="O11" s="92"/>
      <c r="P11" s="92"/>
      <c r="Q11" s="92"/>
    </row>
    <row r="12" spans="1:17" s="20" customFormat="1" ht="36" customHeight="1">
      <c r="A12" s="341"/>
      <c r="B12" s="240"/>
      <c r="C12" s="76" t="s">
        <v>112</v>
      </c>
      <c r="D12" s="71">
        <v>70</v>
      </c>
      <c r="E12" s="148">
        <v>195</v>
      </c>
      <c r="F12" s="178">
        <f t="shared" si="0"/>
        <v>13650</v>
      </c>
      <c r="G12" s="150"/>
      <c r="H12" s="150">
        <v>13650</v>
      </c>
      <c r="I12" s="86"/>
      <c r="J12" s="86"/>
      <c r="K12" s="181"/>
      <c r="L12" s="92"/>
      <c r="M12" s="92"/>
      <c r="N12" s="92"/>
      <c r="O12" s="92"/>
      <c r="P12" s="92"/>
      <c r="Q12" s="92"/>
    </row>
    <row r="13" spans="1:17" s="49" customFormat="1" ht="39" customHeight="1">
      <c r="A13" s="340" t="s">
        <v>426</v>
      </c>
      <c r="B13" s="242"/>
      <c r="C13" s="177" t="s">
        <v>109</v>
      </c>
      <c r="D13" s="180">
        <v>150</v>
      </c>
      <c r="E13" s="149">
        <v>450</v>
      </c>
      <c r="F13" s="178">
        <f t="shared" si="0"/>
        <v>67500</v>
      </c>
      <c r="G13" s="178"/>
      <c r="H13" s="178">
        <v>67500</v>
      </c>
      <c r="I13" s="178"/>
      <c r="J13" s="178"/>
      <c r="K13" s="181"/>
      <c r="L13" s="180">
        <v>1</v>
      </c>
      <c r="M13" s="181"/>
      <c r="N13" s="181"/>
      <c r="O13" s="181"/>
      <c r="P13" s="181"/>
      <c r="Q13" s="181"/>
    </row>
    <row r="14" spans="1:17" s="49" customFormat="1" ht="33.75" customHeight="1">
      <c r="A14" s="340"/>
      <c r="B14" s="242"/>
      <c r="C14" s="181" t="s">
        <v>116</v>
      </c>
      <c r="D14" s="93">
        <v>15</v>
      </c>
      <c r="E14" s="178">
        <v>1500</v>
      </c>
      <c r="F14" s="178">
        <f t="shared" si="0"/>
        <v>22500</v>
      </c>
      <c r="G14" s="180"/>
      <c r="H14" s="178">
        <v>90000</v>
      </c>
      <c r="I14" s="117"/>
      <c r="J14" s="117"/>
      <c r="K14" s="181"/>
      <c r="L14" s="180">
        <v>1</v>
      </c>
      <c r="M14" s="181"/>
      <c r="N14" s="181"/>
      <c r="O14" s="181"/>
      <c r="P14" s="181"/>
      <c r="Q14" s="181"/>
    </row>
    <row r="15" spans="1:17" s="49" customFormat="1" ht="43.5" customHeight="1">
      <c r="A15" s="340"/>
      <c r="B15" s="242"/>
      <c r="C15" s="181" t="s">
        <v>112</v>
      </c>
      <c r="D15" s="180">
        <v>150</v>
      </c>
      <c r="E15" s="178">
        <v>195</v>
      </c>
      <c r="F15" s="178">
        <f t="shared" si="0"/>
        <v>29250</v>
      </c>
      <c r="G15" s="178"/>
      <c r="H15" s="178">
        <v>29500</v>
      </c>
      <c r="I15" s="117"/>
      <c r="J15" s="117"/>
      <c r="K15" s="181"/>
      <c r="L15" s="180">
        <v>1</v>
      </c>
      <c r="M15" s="181"/>
      <c r="N15" s="181"/>
      <c r="O15" s="181"/>
      <c r="P15" s="181"/>
      <c r="Q15" s="181"/>
    </row>
    <row r="16" spans="1:17" s="49" customFormat="1" ht="41.25" customHeight="1">
      <c r="A16" s="341"/>
      <c r="B16" s="242"/>
      <c r="C16" s="181" t="s">
        <v>354</v>
      </c>
      <c r="D16" s="180">
        <v>150</v>
      </c>
      <c r="E16" s="178">
        <v>95</v>
      </c>
      <c r="F16" s="178">
        <f t="shared" si="0"/>
        <v>14250</v>
      </c>
      <c r="G16" s="178"/>
      <c r="H16" s="178"/>
      <c r="I16" s="117"/>
      <c r="J16" s="117"/>
      <c r="K16" s="181"/>
      <c r="L16" s="180"/>
      <c r="M16" s="181"/>
      <c r="N16" s="181"/>
      <c r="O16" s="181"/>
      <c r="P16" s="181"/>
      <c r="Q16" s="181"/>
    </row>
    <row r="17" spans="1:17" s="49" customFormat="1" ht="21" customHeight="1">
      <c r="A17" s="339" t="s">
        <v>427</v>
      </c>
      <c r="B17" s="333"/>
      <c r="C17" s="181" t="s">
        <v>116</v>
      </c>
      <c r="D17" s="182">
        <v>144</v>
      </c>
      <c r="E17" s="178">
        <v>1500</v>
      </c>
      <c r="F17" s="178">
        <f t="shared" si="0"/>
        <v>216000</v>
      </c>
      <c r="G17" s="178"/>
      <c r="H17" s="178">
        <v>216000</v>
      </c>
      <c r="I17" s="117"/>
      <c r="J17" s="117"/>
      <c r="K17" s="181"/>
      <c r="L17" s="180"/>
      <c r="M17" s="181"/>
      <c r="N17" s="181"/>
      <c r="O17" s="181"/>
      <c r="P17" s="181"/>
      <c r="Q17" s="181"/>
    </row>
    <row r="18" spans="1:17" s="49" customFormat="1" ht="26.25" customHeight="1">
      <c r="A18" s="340"/>
      <c r="B18" s="334"/>
      <c r="C18" s="181" t="s">
        <v>109</v>
      </c>
      <c r="D18" s="180">
        <v>1225</v>
      </c>
      <c r="E18" s="178">
        <v>450</v>
      </c>
      <c r="F18" s="178">
        <f t="shared" si="0"/>
        <v>551250</v>
      </c>
      <c r="G18" s="178"/>
      <c r="H18" s="178">
        <v>551250</v>
      </c>
      <c r="I18" s="117"/>
      <c r="J18" s="117"/>
      <c r="K18" s="181"/>
      <c r="L18" s="180"/>
      <c r="M18" s="181"/>
      <c r="N18" s="181"/>
      <c r="O18" s="181"/>
      <c r="P18" s="181"/>
      <c r="Q18" s="181"/>
    </row>
    <row r="19" spans="1:17" s="49" customFormat="1" ht="21" customHeight="1">
      <c r="A19" s="340"/>
      <c r="B19" s="334"/>
      <c r="C19" s="181" t="s">
        <v>113</v>
      </c>
      <c r="D19" s="180">
        <v>2000</v>
      </c>
      <c r="E19" s="178">
        <v>10</v>
      </c>
      <c r="F19" s="178">
        <f t="shared" si="0"/>
        <v>20000</v>
      </c>
      <c r="G19" s="178"/>
      <c r="H19" s="178">
        <v>200000</v>
      </c>
      <c r="I19" s="117"/>
      <c r="J19" s="117"/>
      <c r="K19" s="181"/>
      <c r="L19" s="180"/>
      <c r="M19" s="181"/>
      <c r="N19" s="181"/>
      <c r="O19" s="181"/>
      <c r="P19" s="181"/>
      <c r="Q19" s="181"/>
    </row>
    <row r="20" spans="1:17" s="49" customFormat="1" ht="23.25" customHeight="1">
      <c r="A20" s="340"/>
      <c r="B20" s="334"/>
      <c r="C20" s="181" t="s">
        <v>112</v>
      </c>
      <c r="D20" s="180">
        <v>35</v>
      </c>
      <c r="E20" s="178">
        <v>195</v>
      </c>
      <c r="F20" s="178">
        <f t="shared" si="0"/>
        <v>6825</v>
      </c>
      <c r="G20" s="178"/>
      <c r="H20" s="178">
        <v>6825</v>
      </c>
      <c r="I20" s="117"/>
      <c r="J20" s="117"/>
      <c r="K20" s="181"/>
      <c r="L20" s="180"/>
      <c r="M20" s="181"/>
      <c r="N20" s="181"/>
      <c r="O20" s="181"/>
      <c r="P20" s="181"/>
      <c r="Q20" s="181"/>
    </row>
    <row r="21" spans="1:17" s="49" customFormat="1" ht="22.5" customHeight="1">
      <c r="A21" s="340"/>
      <c r="B21" s="334"/>
      <c r="C21" s="177" t="s">
        <v>346</v>
      </c>
      <c r="D21" s="182">
        <v>1</v>
      </c>
      <c r="E21" s="141">
        <v>100000</v>
      </c>
      <c r="F21" s="178">
        <f t="shared" si="0"/>
        <v>100000</v>
      </c>
      <c r="G21" s="178"/>
      <c r="H21" s="178"/>
      <c r="I21" s="117"/>
      <c r="J21" s="117"/>
      <c r="K21" s="181"/>
      <c r="L21" s="180"/>
      <c r="M21" s="181"/>
      <c r="N21" s="181"/>
      <c r="O21" s="181"/>
      <c r="P21" s="181"/>
      <c r="Q21" s="181"/>
    </row>
    <row r="22" spans="1:17" s="49" customFormat="1" ht="27.75" customHeight="1">
      <c r="A22" s="340"/>
      <c r="B22" s="334"/>
      <c r="C22" s="177" t="s">
        <v>347</v>
      </c>
      <c r="D22" s="182">
        <v>1</v>
      </c>
      <c r="E22" s="141">
        <v>50000</v>
      </c>
      <c r="F22" s="178">
        <f t="shared" si="0"/>
        <v>50000</v>
      </c>
      <c r="G22" s="178"/>
      <c r="H22" s="178">
        <v>50000</v>
      </c>
      <c r="I22" s="117"/>
      <c r="J22" s="117"/>
      <c r="K22" s="181"/>
      <c r="L22" s="180"/>
      <c r="M22" s="181"/>
      <c r="N22" s="181"/>
      <c r="O22" s="181"/>
      <c r="P22" s="181"/>
      <c r="Q22" s="181"/>
    </row>
    <row r="23" spans="1:17" s="49" customFormat="1" ht="24" customHeight="1">
      <c r="A23" s="340"/>
      <c r="B23" s="334"/>
      <c r="C23" s="142" t="s">
        <v>348</v>
      </c>
      <c r="D23" s="143">
        <v>2</v>
      </c>
      <c r="E23" s="141">
        <v>2500</v>
      </c>
      <c r="F23" s="178">
        <f t="shared" si="0"/>
        <v>5000</v>
      </c>
      <c r="G23" s="178"/>
      <c r="H23" s="178">
        <v>25000</v>
      </c>
      <c r="I23" s="117"/>
      <c r="J23" s="117"/>
      <c r="K23" s="181"/>
      <c r="L23" s="180"/>
      <c r="M23" s="181"/>
      <c r="N23" s="181"/>
      <c r="O23" s="181"/>
      <c r="P23" s="181"/>
      <c r="Q23" s="181"/>
    </row>
    <row r="24" spans="1:17" s="49" customFormat="1" ht="38.25" customHeight="1">
      <c r="A24" s="341"/>
      <c r="B24" s="335"/>
      <c r="C24" s="181" t="s">
        <v>350</v>
      </c>
      <c r="D24" s="144">
        <v>1</v>
      </c>
      <c r="E24" s="145">
        <v>100000</v>
      </c>
      <c r="F24" s="178">
        <f t="shared" si="0"/>
        <v>100000</v>
      </c>
      <c r="G24" s="178"/>
      <c r="H24" s="178"/>
      <c r="I24" s="117"/>
      <c r="J24" s="117"/>
      <c r="K24" s="181"/>
      <c r="L24" s="180"/>
      <c r="M24" s="181"/>
      <c r="N24" s="181"/>
      <c r="O24" s="181"/>
      <c r="P24" s="181"/>
      <c r="Q24" s="181"/>
    </row>
    <row r="25" spans="1:17" s="49" customFormat="1" ht="24" customHeight="1">
      <c r="A25" s="339" t="s">
        <v>428</v>
      </c>
      <c r="B25" s="245"/>
      <c r="C25" s="177" t="s">
        <v>153</v>
      </c>
      <c r="D25" s="180">
        <v>3</v>
      </c>
      <c r="E25" s="178">
        <v>1000</v>
      </c>
      <c r="F25" s="178">
        <f t="shared" si="0"/>
        <v>3000</v>
      </c>
      <c r="G25" s="178"/>
      <c r="H25" s="178">
        <v>3000</v>
      </c>
      <c r="I25" s="117"/>
      <c r="J25" s="117"/>
      <c r="K25" s="181"/>
      <c r="L25" s="180"/>
      <c r="M25" s="181"/>
      <c r="N25" s="181"/>
      <c r="O25" s="181"/>
      <c r="P25" s="181"/>
      <c r="Q25" s="181"/>
    </row>
    <row r="26" spans="1:17" s="49" customFormat="1" ht="24.75" customHeight="1">
      <c r="A26" s="340"/>
      <c r="B26" s="246"/>
      <c r="C26" s="177" t="s">
        <v>152</v>
      </c>
      <c r="D26" s="180">
        <v>6</v>
      </c>
      <c r="E26" s="178">
        <v>1200</v>
      </c>
      <c r="F26" s="178">
        <f t="shared" si="0"/>
        <v>7200</v>
      </c>
      <c r="G26" s="178"/>
      <c r="H26" s="178">
        <v>7200</v>
      </c>
      <c r="I26" s="117"/>
      <c r="J26" s="117"/>
      <c r="K26" s="181"/>
      <c r="L26" s="180"/>
      <c r="M26" s="181"/>
      <c r="N26" s="181"/>
      <c r="O26" s="181"/>
      <c r="P26" s="181"/>
      <c r="Q26" s="181"/>
    </row>
    <row r="27" spans="1:17" s="49" customFormat="1" ht="26.25" customHeight="1">
      <c r="A27" s="340"/>
      <c r="B27" s="246"/>
      <c r="C27" s="177" t="s">
        <v>158</v>
      </c>
      <c r="D27" s="180">
        <v>3</v>
      </c>
      <c r="E27" s="178">
        <v>1600</v>
      </c>
      <c r="F27" s="178">
        <f t="shared" si="0"/>
        <v>4800</v>
      </c>
      <c r="G27" s="178"/>
      <c r="H27" s="178">
        <v>4800</v>
      </c>
      <c r="I27" s="117"/>
      <c r="J27" s="117"/>
      <c r="K27" s="181"/>
      <c r="L27" s="180"/>
      <c r="M27" s="181"/>
      <c r="N27" s="181"/>
      <c r="O27" s="181"/>
      <c r="P27" s="181"/>
      <c r="Q27" s="181"/>
    </row>
    <row r="28" spans="1:17" s="49" customFormat="1" ht="29.25" customHeight="1">
      <c r="A28" s="341"/>
      <c r="B28" s="179"/>
      <c r="C28" s="177" t="s">
        <v>107</v>
      </c>
      <c r="D28" s="180">
        <v>50</v>
      </c>
      <c r="E28" s="178">
        <v>220</v>
      </c>
      <c r="F28" s="178">
        <f t="shared" si="0"/>
        <v>11000</v>
      </c>
      <c r="G28" s="178"/>
      <c r="H28" s="178">
        <v>11000</v>
      </c>
      <c r="I28" s="117"/>
      <c r="J28" s="117"/>
      <c r="K28" s="181"/>
      <c r="L28" s="180"/>
      <c r="M28" s="181"/>
      <c r="N28" s="181"/>
      <c r="O28" s="181"/>
      <c r="P28" s="181"/>
      <c r="Q28" s="181"/>
    </row>
    <row r="29" spans="1:17" s="28" customFormat="1" ht="68.25" customHeight="1">
      <c r="A29" s="177" t="s">
        <v>156</v>
      </c>
      <c r="B29" s="178"/>
      <c r="C29" s="177" t="s">
        <v>149</v>
      </c>
      <c r="D29" s="182">
        <v>15</v>
      </c>
      <c r="E29" s="90">
        <v>15000</v>
      </c>
      <c r="F29" s="178">
        <f t="shared" si="0"/>
        <v>225000</v>
      </c>
      <c r="G29" s="90"/>
      <c r="H29" s="90"/>
      <c r="I29" s="90">
        <v>225000</v>
      </c>
      <c r="J29" s="90"/>
      <c r="K29" s="182"/>
      <c r="L29" s="180">
        <v>1</v>
      </c>
      <c r="M29" s="182"/>
      <c r="N29" s="182"/>
      <c r="O29" s="182"/>
      <c r="P29" s="182"/>
      <c r="Q29" s="182"/>
    </row>
  </sheetData>
  <mergeCells count="12">
    <mergeCell ref="A13:A16"/>
    <mergeCell ref="B13:B16"/>
    <mergeCell ref="A17:A24"/>
    <mergeCell ref="B17:B24"/>
    <mergeCell ref="A25:A28"/>
    <mergeCell ref="B25:B27"/>
    <mergeCell ref="A1:A4"/>
    <mergeCell ref="B1:B4"/>
    <mergeCell ref="A5:A8"/>
    <mergeCell ref="B5:B8"/>
    <mergeCell ref="A9:A12"/>
    <mergeCell ref="B9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7" zoomScale="85" zoomScaleNormal="85" workbookViewId="0">
      <selection activeCell="G52" sqref="G52"/>
    </sheetView>
  </sheetViews>
  <sheetFormatPr baseColWidth="10" defaultColWidth="8.85546875" defaultRowHeight="15"/>
  <cols>
    <col min="1" max="1" width="30.140625" customWidth="1"/>
    <col min="2" max="2" width="31.7109375" customWidth="1"/>
    <col min="3" max="3" width="22.5703125" customWidth="1"/>
    <col min="4" max="4" width="13.28515625" customWidth="1"/>
    <col min="5" max="6" width="11.7109375" style="36" bestFit="1" customWidth="1"/>
    <col min="7" max="7" width="10.28515625" style="36" bestFit="1" customWidth="1"/>
    <col min="8" max="9" width="9.28515625" style="36" bestFit="1" customWidth="1"/>
    <col min="10" max="10" width="12.7109375" style="36" bestFit="1" customWidth="1"/>
    <col min="11" max="11" width="10.28515625" style="36" bestFit="1" customWidth="1"/>
    <col min="12" max="12" width="9.85546875" style="36" bestFit="1" customWidth="1"/>
    <col min="13" max="13" width="14.28515625" style="36" bestFit="1" customWidth="1"/>
  </cols>
  <sheetData>
    <row r="1" spans="1:13">
      <c r="A1" s="162" t="s">
        <v>80</v>
      </c>
      <c r="B1" s="163" t="s">
        <v>81</v>
      </c>
      <c r="C1" s="163" t="s">
        <v>82</v>
      </c>
      <c r="D1" s="163" t="s">
        <v>83</v>
      </c>
      <c r="E1" s="163" t="s">
        <v>84</v>
      </c>
      <c r="F1" s="163" t="s">
        <v>85</v>
      </c>
      <c r="G1" s="153" t="s">
        <v>86</v>
      </c>
      <c r="H1" s="153" t="s">
        <v>87</v>
      </c>
      <c r="I1" s="153" t="s">
        <v>88</v>
      </c>
      <c r="J1" s="153" t="s">
        <v>89</v>
      </c>
      <c r="K1" s="153" t="s">
        <v>90</v>
      </c>
      <c r="L1" s="153" t="s">
        <v>91</v>
      </c>
      <c r="M1" s="153" t="s">
        <v>92</v>
      </c>
    </row>
    <row r="2" spans="1:13">
      <c r="A2" s="164" t="s">
        <v>118</v>
      </c>
      <c r="B2" s="164"/>
      <c r="C2" s="164" t="s">
        <v>133</v>
      </c>
      <c r="D2" s="164" t="s">
        <v>297</v>
      </c>
      <c r="E2" s="165">
        <v>115000</v>
      </c>
      <c r="F2" s="166"/>
      <c r="G2" s="152"/>
      <c r="H2" s="152"/>
      <c r="I2" s="152"/>
      <c r="J2" s="152"/>
      <c r="K2" s="152"/>
      <c r="L2" s="152"/>
      <c r="M2" s="152"/>
    </row>
    <row r="3" spans="1:13" ht="25.5">
      <c r="A3" s="164" t="s">
        <v>125</v>
      </c>
      <c r="B3" s="164" t="s">
        <v>140</v>
      </c>
      <c r="C3" s="164" t="s">
        <v>134</v>
      </c>
      <c r="D3" s="164" t="s">
        <v>297</v>
      </c>
      <c r="E3" s="165">
        <v>60000</v>
      </c>
      <c r="F3" s="166"/>
      <c r="G3" s="152"/>
      <c r="H3" s="152"/>
      <c r="I3" s="154"/>
      <c r="J3" s="152"/>
      <c r="K3" s="154"/>
      <c r="L3" s="152"/>
      <c r="M3" s="152"/>
    </row>
    <row r="4" spans="1:13" ht="25.5">
      <c r="A4" s="164" t="s">
        <v>126</v>
      </c>
      <c r="B4" s="164" t="s">
        <v>139</v>
      </c>
      <c r="C4" s="164" t="s">
        <v>134</v>
      </c>
      <c r="D4" s="164" t="s">
        <v>297</v>
      </c>
      <c r="E4" s="165">
        <v>60000</v>
      </c>
      <c r="F4" s="166"/>
      <c r="G4" s="152"/>
      <c r="H4" s="152"/>
      <c r="I4" s="154"/>
      <c r="J4" s="152"/>
      <c r="K4" s="154"/>
      <c r="L4" s="152"/>
      <c r="M4" s="152"/>
    </row>
    <row r="5" spans="1:13" ht="25.5">
      <c r="A5" s="164" t="s">
        <v>127</v>
      </c>
      <c r="B5" s="164" t="s">
        <v>140</v>
      </c>
      <c r="C5" s="164" t="s">
        <v>135</v>
      </c>
      <c r="D5" s="164" t="s">
        <v>297</v>
      </c>
      <c r="E5" s="165">
        <v>19000</v>
      </c>
      <c r="F5" s="166"/>
      <c r="G5" s="152"/>
      <c r="H5" s="152"/>
      <c r="I5" s="154"/>
      <c r="J5" s="152"/>
      <c r="K5" s="154"/>
      <c r="L5" s="152"/>
      <c r="M5" s="152"/>
    </row>
    <row r="6" spans="1:13" ht="25.5">
      <c r="A6" s="164" t="s">
        <v>128</v>
      </c>
      <c r="B6" s="164" t="s">
        <v>140</v>
      </c>
      <c r="C6" s="164" t="s">
        <v>136</v>
      </c>
      <c r="D6" s="164" t="s">
        <v>297</v>
      </c>
      <c r="E6" s="165">
        <v>33000</v>
      </c>
      <c r="F6" s="166"/>
      <c r="G6" s="152"/>
      <c r="H6" s="152"/>
      <c r="I6" s="154"/>
      <c r="J6" s="152"/>
      <c r="K6" s="154"/>
      <c r="L6" s="152"/>
      <c r="M6" s="152"/>
    </row>
    <row r="7" spans="1:13" ht="31.5" customHeight="1">
      <c r="A7" s="164" t="s">
        <v>129</v>
      </c>
      <c r="B7" s="164" t="s">
        <v>139</v>
      </c>
      <c r="C7" s="164" t="s">
        <v>137</v>
      </c>
      <c r="D7" s="164" t="s">
        <v>297</v>
      </c>
      <c r="E7" s="165">
        <v>40000</v>
      </c>
      <c r="F7" s="166"/>
      <c r="G7" s="152"/>
      <c r="H7" s="152"/>
      <c r="I7" s="154"/>
      <c r="J7" s="152"/>
      <c r="K7" s="154"/>
      <c r="L7" s="152"/>
      <c r="M7" s="152"/>
    </row>
    <row r="8" spans="1:13" ht="25.5">
      <c r="A8" s="164" t="s">
        <v>130</v>
      </c>
      <c r="B8" s="164" t="s">
        <v>139</v>
      </c>
      <c r="C8" s="164" t="s">
        <v>138</v>
      </c>
      <c r="D8" s="164" t="s">
        <v>297</v>
      </c>
      <c r="E8" s="165">
        <v>45000</v>
      </c>
      <c r="F8" s="166"/>
      <c r="G8" s="152"/>
      <c r="H8" s="152"/>
      <c r="I8" s="155"/>
      <c r="J8" s="152"/>
      <c r="K8" s="154"/>
      <c r="L8" s="152"/>
      <c r="M8" s="152"/>
    </row>
    <row r="9" spans="1:13" ht="25.5">
      <c r="A9" s="164" t="s">
        <v>131</v>
      </c>
      <c r="B9" s="164" t="s">
        <v>139</v>
      </c>
      <c r="C9" s="164" t="s">
        <v>138</v>
      </c>
      <c r="D9" s="164" t="s">
        <v>297</v>
      </c>
      <c r="E9" s="165">
        <v>40000</v>
      </c>
      <c r="F9" s="166"/>
      <c r="G9" s="152"/>
      <c r="H9" s="152"/>
      <c r="I9" s="154"/>
      <c r="J9" s="152"/>
      <c r="K9" s="154"/>
      <c r="L9" s="152"/>
      <c r="M9" s="152"/>
    </row>
    <row r="10" spans="1:13" ht="25.5">
      <c r="A10" s="164" t="s">
        <v>132</v>
      </c>
      <c r="B10" s="164" t="s">
        <v>139</v>
      </c>
      <c r="C10" s="164" t="s">
        <v>137</v>
      </c>
      <c r="D10" s="164" t="s">
        <v>297</v>
      </c>
      <c r="E10" s="165">
        <v>45000</v>
      </c>
      <c r="F10" s="166"/>
      <c r="G10" s="152"/>
      <c r="H10" s="152"/>
      <c r="I10" s="154"/>
      <c r="J10" s="152"/>
      <c r="K10" s="154"/>
      <c r="L10" s="152"/>
      <c r="M10" s="152"/>
    </row>
    <row r="11" spans="1:13" s="73" customFormat="1">
      <c r="A11" s="159" t="s">
        <v>372</v>
      </c>
      <c r="B11" s="160"/>
      <c r="C11" s="160" t="s">
        <v>27</v>
      </c>
      <c r="D11" s="164" t="s">
        <v>297</v>
      </c>
      <c r="E11" s="161">
        <v>20000</v>
      </c>
      <c r="F11" s="166"/>
      <c r="G11" s="152"/>
      <c r="H11" s="152"/>
      <c r="I11" s="155"/>
      <c r="J11" s="152"/>
      <c r="K11" s="154"/>
      <c r="L11" s="152"/>
      <c r="M11" s="152"/>
    </row>
    <row r="12" spans="1:13">
      <c r="A12" s="159" t="s">
        <v>373</v>
      </c>
      <c r="B12" s="160" t="s">
        <v>175</v>
      </c>
      <c r="C12" s="160" t="s">
        <v>134</v>
      </c>
      <c r="D12" s="164" t="s">
        <v>297</v>
      </c>
      <c r="E12" s="161">
        <v>35000</v>
      </c>
      <c r="F12" s="166"/>
      <c r="G12" s="152"/>
      <c r="H12" s="152"/>
      <c r="I12" s="152"/>
      <c r="J12" s="152"/>
      <c r="K12" s="152"/>
      <c r="L12" s="152"/>
      <c r="M12" s="152"/>
    </row>
    <row r="13" spans="1:13" s="73" customFormat="1">
      <c r="A13" s="159" t="s">
        <v>374</v>
      </c>
      <c r="B13" s="160" t="s">
        <v>175</v>
      </c>
      <c r="C13" s="160" t="s">
        <v>375</v>
      </c>
      <c r="D13" s="164" t="s">
        <v>297</v>
      </c>
      <c r="E13" s="161">
        <v>9000</v>
      </c>
      <c r="F13" s="166"/>
      <c r="G13" s="152"/>
      <c r="H13" s="152"/>
      <c r="I13" s="152"/>
      <c r="J13" s="152"/>
      <c r="K13" s="152"/>
      <c r="L13" s="152"/>
      <c r="M13" s="152"/>
    </row>
    <row r="14" spans="1:13" s="73" customFormat="1">
      <c r="A14" s="159" t="s">
        <v>376</v>
      </c>
      <c r="B14" s="160" t="s">
        <v>175</v>
      </c>
      <c r="C14" s="160" t="s">
        <v>377</v>
      </c>
      <c r="D14" s="164" t="s">
        <v>297</v>
      </c>
      <c r="E14" s="161">
        <v>19000</v>
      </c>
      <c r="F14" s="166"/>
      <c r="G14" s="152"/>
      <c r="H14" s="152"/>
      <c r="I14" s="152"/>
      <c r="J14" s="152"/>
      <c r="K14" s="152"/>
      <c r="L14" s="152"/>
      <c r="M14" s="152"/>
    </row>
    <row r="15" spans="1:13" s="73" customFormat="1">
      <c r="A15" s="159" t="s">
        <v>378</v>
      </c>
      <c r="B15" s="160" t="s">
        <v>175</v>
      </c>
      <c r="C15" s="160" t="s">
        <v>375</v>
      </c>
      <c r="D15" s="164" t="s">
        <v>297</v>
      </c>
      <c r="E15" s="161">
        <v>9000</v>
      </c>
      <c r="F15" s="166"/>
      <c r="G15" s="152"/>
      <c r="H15" s="152"/>
      <c r="I15" s="152"/>
      <c r="J15" s="152"/>
      <c r="K15" s="152"/>
      <c r="L15" s="152"/>
      <c r="M15" s="152"/>
    </row>
    <row r="16" spans="1:13">
      <c r="A16" s="159" t="s">
        <v>379</v>
      </c>
      <c r="B16" s="160" t="s">
        <v>175</v>
      </c>
      <c r="C16" s="160" t="s">
        <v>375</v>
      </c>
      <c r="D16" s="164" t="s">
        <v>297</v>
      </c>
      <c r="E16" s="161">
        <v>9000</v>
      </c>
      <c r="F16" s="167"/>
      <c r="G16" s="156"/>
      <c r="H16" s="157"/>
      <c r="I16" s="157"/>
      <c r="J16" s="157"/>
      <c r="K16" s="157"/>
      <c r="L16" s="157"/>
      <c r="M16" s="157"/>
    </row>
    <row r="17" spans="1:13" s="73" customFormat="1">
      <c r="A17" s="159" t="s">
        <v>380</v>
      </c>
      <c r="B17" s="160" t="s">
        <v>175</v>
      </c>
      <c r="C17" s="160" t="s">
        <v>375</v>
      </c>
      <c r="D17" s="164" t="s">
        <v>297</v>
      </c>
      <c r="E17" s="161">
        <v>11000</v>
      </c>
      <c r="F17" s="167"/>
      <c r="G17" s="156"/>
      <c r="H17" s="157"/>
      <c r="I17" s="157"/>
      <c r="J17" s="157"/>
      <c r="K17" s="157"/>
      <c r="L17" s="157"/>
      <c r="M17" s="157"/>
    </row>
    <row r="18" spans="1:13" s="73" customFormat="1">
      <c r="A18" s="159" t="s">
        <v>381</v>
      </c>
      <c r="B18" s="160" t="s">
        <v>175</v>
      </c>
      <c r="C18" s="160" t="s">
        <v>382</v>
      </c>
      <c r="D18" s="164" t="s">
        <v>297</v>
      </c>
      <c r="E18" s="161">
        <v>11000</v>
      </c>
      <c r="F18" s="167"/>
      <c r="G18" s="156"/>
      <c r="H18" s="157"/>
      <c r="I18" s="157"/>
      <c r="J18" s="157"/>
      <c r="K18" s="157"/>
      <c r="L18" s="157"/>
      <c r="M18" s="157"/>
    </row>
    <row r="19" spans="1:13" s="73" customFormat="1">
      <c r="A19" s="159" t="s">
        <v>383</v>
      </c>
      <c r="B19" s="160" t="s">
        <v>175</v>
      </c>
      <c r="C19" s="160" t="s">
        <v>382</v>
      </c>
      <c r="D19" s="164" t="s">
        <v>297</v>
      </c>
      <c r="E19" s="161">
        <v>14000</v>
      </c>
      <c r="F19" s="167"/>
      <c r="G19" s="156"/>
      <c r="H19" s="157"/>
      <c r="I19" s="157"/>
      <c r="J19" s="157"/>
      <c r="K19" s="157"/>
      <c r="L19" s="157"/>
      <c r="M19" s="157"/>
    </row>
    <row r="20" spans="1:13" s="73" customFormat="1">
      <c r="A20" s="159" t="s">
        <v>384</v>
      </c>
      <c r="B20" s="160" t="s">
        <v>175</v>
      </c>
      <c r="C20" s="160" t="s">
        <v>377</v>
      </c>
      <c r="D20" s="164" t="s">
        <v>297</v>
      </c>
      <c r="E20" s="161">
        <v>21000</v>
      </c>
      <c r="F20" s="167"/>
      <c r="G20" s="156"/>
      <c r="H20" s="157"/>
      <c r="I20" s="157"/>
      <c r="J20" s="157"/>
      <c r="K20" s="157"/>
      <c r="L20" s="157"/>
      <c r="M20" s="157"/>
    </row>
    <row r="21" spans="1:13" s="73" customFormat="1">
      <c r="A21" s="159" t="s">
        <v>385</v>
      </c>
      <c r="B21" s="160" t="s">
        <v>175</v>
      </c>
      <c r="C21" s="160" t="s">
        <v>377</v>
      </c>
      <c r="D21" s="164" t="s">
        <v>297</v>
      </c>
      <c r="E21" s="161">
        <v>22000</v>
      </c>
      <c r="F21" s="168"/>
      <c r="G21" s="156"/>
      <c r="H21" s="157"/>
      <c r="I21" s="157"/>
      <c r="J21" s="157"/>
      <c r="K21" s="157"/>
      <c r="L21" s="157"/>
      <c r="M21" s="157"/>
    </row>
    <row r="22" spans="1:13" s="73" customFormat="1">
      <c r="A22" s="159" t="s">
        <v>386</v>
      </c>
      <c r="B22" s="160" t="s">
        <v>387</v>
      </c>
      <c r="C22" s="160" t="s">
        <v>375</v>
      </c>
      <c r="D22" s="164" t="s">
        <v>297</v>
      </c>
      <c r="E22" s="161">
        <v>11000</v>
      </c>
      <c r="F22" s="168"/>
      <c r="G22" s="156"/>
      <c r="H22" s="157"/>
      <c r="I22" s="157"/>
      <c r="J22" s="157"/>
      <c r="K22" s="157"/>
      <c r="L22" s="157"/>
      <c r="M22" s="157"/>
    </row>
    <row r="23" spans="1:13">
      <c r="A23" s="169"/>
      <c r="B23" s="169"/>
      <c r="C23" s="169"/>
      <c r="D23" s="169"/>
      <c r="E23" s="169"/>
      <c r="F23" s="169"/>
      <c r="G23" s="158"/>
      <c r="H23" s="158"/>
      <c r="I23" s="158"/>
      <c r="J23" s="158"/>
      <c r="K23" s="158"/>
      <c r="L23" s="158"/>
      <c r="M23" s="158"/>
    </row>
    <row r="24" spans="1:13">
      <c r="A24" s="169"/>
      <c r="B24" s="169"/>
      <c r="C24" s="169"/>
      <c r="D24" s="169"/>
      <c r="E24" s="169"/>
      <c r="F24" s="169"/>
      <c r="G24" s="158"/>
      <c r="H24" s="158"/>
      <c r="I24" s="158"/>
      <c r="J24" s="158"/>
      <c r="K24" s="158"/>
      <c r="L24" s="158"/>
      <c r="M24" s="158"/>
    </row>
    <row r="25" spans="1:13">
      <c r="A25" s="169"/>
      <c r="B25" s="169"/>
      <c r="C25" s="169"/>
      <c r="D25" s="169"/>
      <c r="E25" s="169"/>
      <c r="F25" s="169"/>
      <c r="G25" s="158"/>
      <c r="H25" s="158"/>
      <c r="I25" s="158"/>
      <c r="J25" s="158"/>
      <c r="K25" s="158"/>
      <c r="L25" s="158"/>
      <c r="M25" s="158"/>
    </row>
    <row r="26" spans="1:13">
      <c r="A26" s="169"/>
      <c r="B26" s="169"/>
      <c r="C26" s="169"/>
      <c r="D26" s="169"/>
      <c r="E26" s="169"/>
      <c r="F26" s="169"/>
      <c r="G26" s="158"/>
      <c r="H26" s="158"/>
      <c r="I26" s="158"/>
      <c r="J26" s="158"/>
      <c r="K26" s="158"/>
      <c r="L26" s="158"/>
      <c r="M26" s="158"/>
    </row>
    <row r="27" spans="1:13">
      <c r="A27" s="170" t="s">
        <v>94</v>
      </c>
      <c r="B27" s="169"/>
      <c r="C27" s="169"/>
      <c r="D27" s="169"/>
      <c r="E27" s="169"/>
      <c r="F27" s="169"/>
      <c r="G27" s="158"/>
      <c r="H27" s="158"/>
      <c r="I27" s="158"/>
      <c r="J27" s="158"/>
      <c r="K27" s="158"/>
      <c r="L27" s="158"/>
      <c r="M27" s="158"/>
    </row>
    <row r="28" spans="1:13">
      <c r="A28" s="162" t="s">
        <v>80</v>
      </c>
      <c r="B28" s="163" t="s">
        <v>81</v>
      </c>
      <c r="C28" s="163" t="s">
        <v>82</v>
      </c>
      <c r="D28" s="163" t="s">
        <v>83</v>
      </c>
      <c r="E28" s="163" t="s">
        <v>84</v>
      </c>
      <c r="F28" s="163" t="s">
        <v>85</v>
      </c>
      <c r="G28" s="153" t="s">
        <v>86</v>
      </c>
      <c r="H28" s="153" t="s">
        <v>87</v>
      </c>
      <c r="I28" s="153" t="s">
        <v>88</v>
      </c>
      <c r="J28" s="153" t="s">
        <v>89</v>
      </c>
      <c r="K28" s="153" t="s">
        <v>90</v>
      </c>
      <c r="L28" s="153" t="s">
        <v>91</v>
      </c>
      <c r="M28" s="153" t="s">
        <v>92</v>
      </c>
    </row>
    <row r="29" spans="1:13">
      <c r="A29" s="164" t="s">
        <v>118</v>
      </c>
      <c r="B29" s="164" t="s">
        <v>367</v>
      </c>
      <c r="C29" s="164" t="s">
        <v>133</v>
      </c>
      <c r="D29" s="164" t="s">
        <v>297</v>
      </c>
      <c r="E29" s="165"/>
      <c r="F29" s="171"/>
      <c r="G29" s="152"/>
      <c r="H29" s="152"/>
      <c r="I29" s="152"/>
      <c r="J29" s="152"/>
      <c r="K29" s="152"/>
      <c r="L29" s="152"/>
      <c r="M29" s="152"/>
    </row>
    <row r="30" spans="1:13" ht="25.5">
      <c r="A30" s="164" t="s">
        <v>125</v>
      </c>
      <c r="B30" s="164" t="s">
        <v>140</v>
      </c>
      <c r="C30" s="164" t="s">
        <v>134</v>
      </c>
      <c r="D30" s="164" t="s">
        <v>297</v>
      </c>
      <c r="E30" s="165">
        <v>60000</v>
      </c>
      <c r="F30" s="171"/>
      <c r="G30" s="152"/>
      <c r="H30" s="152"/>
      <c r="I30" s="154"/>
      <c r="J30" s="152"/>
      <c r="K30" s="154"/>
      <c r="L30" s="152"/>
      <c r="M30" s="152"/>
    </row>
    <row r="31" spans="1:13" ht="25.5">
      <c r="A31" s="164" t="s">
        <v>126</v>
      </c>
      <c r="B31" s="164" t="s">
        <v>139</v>
      </c>
      <c r="C31" s="164" t="s">
        <v>134</v>
      </c>
      <c r="D31" s="164" t="s">
        <v>297</v>
      </c>
      <c r="E31" s="165">
        <v>60000</v>
      </c>
      <c r="F31" s="171"/>
      <c r="G31" s="152"/>
      <c r="H31" s="152"/>
      <c r="I31" s="154"/>
      <c r="J31" s="152"/>
      <c r="K31" s="154"/>
      <c r="L31" s="152"/>
      <c r="M31" s="152"/>
    </row>
    <row r="32" spans="1:13">
      <c r="A32" s="164" t="s">
        <v>388</v>
      </c>
      <c r="B32" s="164" t="s">
        <v>367</v>
      </c>
      <c r="C32" s="164" t="s">
        <v>135</v>
      </c>
      <c r="D32" s="164" t="s">
        <v>297</v>
      </c>
      <c r="E32" s="165">
        <v>24000</v>
      </c>
      <c r="F32" s="171"/>
      <c r="G32" s="152"/>
      <c r="H32" s="152"/>
      <c r="I32" s="154"/>
      <c r="J32" s="152"/>
      <c r="K32" s="154"/>
      <c r="L32" s="152"/>
      <c r="M32" s="152"/>
    </row>
    <row r="33" spans="1:13">
      <c r="A33" s="164" t="s">
        <v>128</v>
      </c>
      <c r="B33" s="164" t="s">
        <v>367</v>
      </c>
      <c r="C33" s="164" t="s">
        <v>136</v>
      </c>
      <c r="D33" s="164" t="s">
        <v>297</v>
      </c>
      <c r="E33" s="165">
        <v>33000</v>
      </c>
      <c r="F33" s="171"/>
      <c r="G33" s="152"/>
      <c r="H33" s="152"/>
      <c r="I33" s="154"/>
      <c r="J33" s="152"/>
      <c r="K33" s="154"/>
      <c r="L33" s="152"/>
      <c r="M33" s="152"/>
    </row>
    <row r="34" spans="1:13" ht="25.5">
      <c r="A34" s="164" t="s">
        <v>129</v>
      </c>
      <c r="B34" s="164" t="s">
        <v>139</v>
      </c>
      <c r="C34" s="164" t="s">
        <v>137</v>
      </c>
      <c r="D34" s="164" t="s">
        <v>297</v>
      </c>
      <c r="E34" s="165">
        <v>40000</v>
      </c>
      <c r="F34" s="171"/>
      <c r="G34" s="152"/>
      <c r="H34" s="152"/>
      <c r="I34" s="154"/>
      <c r="J34" s="152"/>
      <c r="K34" s="154"/>
      <c r="L34" s="152"/>
      <c r="M34" s="152"/>
    </row>
    <row r="35" spans="1:13" ht="25.5">
      <c r="A35" s="164" t="s">
        <v>130</v>
      </c>
      <c r="B35" s="164" t="s">
        <v>139</v>
      </c>
      <c r="C35" s="164" t="s">
        <v>138</v>
      </c>
      <c r="D35" s="164" t="s">
        <v>297</v>
      </c>
      <c r="E35" s="165">
        <v>45000</v>
      </c>
      <c r="F35" s="171"/>
      <c r="G35" s="152"/>
      <c r="H35" s="152"/>
      <c r="I35" s="155"/>
      <c r="J35" s="152"/>
      <c r="K35" s="154"/>
      <c r="L35" s="152"/>
      <c r="M35" s="152"/>
    </row>
    <row r="36" spans="1:13" ht="25.5">
      <c r="A36" s="164" t="s">
        <v>131</v>
      </c>
      <c r="B36" s="164" t="s">
        <v>139</v>
      </c>
      <c r="C36" s="164" t="s">
        <v>138</v>
      </c>
      <c r="D36" s="164" t="s">
        <v>297</v>
      </c>
      <c r="E36" s="165">
        <v>40000</v>
      </c>
      <c r="F36" s="171"/>
      <c r="G36" s="152"/>
      <c r="H36" s="152"/>
      <c r="I36" s="154"/>
      <c r="J36" s="152"/>
      <c r="K36" s="154"/>
      <c r="L36" s="152"/>
      <c r="M36" s="152"/>
    </row>
    <row r="37" spans="1:13" ht="25.5">
      <c r="A37" s="164" t="s">
        <v>132</v>
      </c>
      <c r="B37" s="164" t="s">
        <v>139</v>
      </c>
      <c r="C37" s="164" t="s">
        <v>137</v>
      </c>
      <c r="D37" s="164" t="s">
        <v>297</v>
      </c>
      <c r="E37" s="165">
        <v>45000</v>
      </c>
      <c r="F37" s="171"/>
      <c r="G37" s="152"/>
      <c r="H37" s="152"/>
      <c r="I37" s="154"/>
      <c r="J37" s="152"/>
      <c r="K37" s="154"/>
      <c r="L37" s="152"/>
      <c r="M37" s="152"/>
    </row>
    <row r="38" spans="1:13" s="73" customFormat="1">
      <c r="A38" s="159" t="s">
        <v>372</v>
      </c>
      <c r="B38" s="160"/>
      <c r="C38" s="160" t="s">
        <v>27</v>
      </c>
      <c r="D38" s="164" t="s">
        <v>297</v>
      </c>
      <c r="E38" s="161">
        <v>20000</v>
      </c>
      <c r="F38" s="171"/>
      <c r="G38" s="152"/>
      <c r="H38" s="152"/>
      <c r="I38" s="154"/>
      <c r="J38" s="152"/>
      <c r="K38" s="154"/>
      <c r="L38" s="152"/>
      <c r="M38" s="152"/>
    </row>
    <row r="39" spans="1:13" s="73" customFormat="1">
      <c r="A39" s="159" t="s">
        <v>373</v>
      </c>
      <c r="B39" s="160" t="s">
        <v>175</v>
      </c>
      <c r="C39" s="160" t="s">
        <v>134</v>
      </c>
      <c r="D39" s="164" t="s">
        <v>297</v>
      </c>
      <c r="E39" s="161">
        <v>35000</v>
      </c>
      <c r="F39" s="171"/>
      <c r="G39" s="152"/>
      <c r="H39" s="152"/>
      <c r="I39" s="154"/>
      <c r="J39" s="152"/>
      <c r="K39" s="154"/>
      <c r="L39" s="152"/>
      <c r="M39" s="152"/>
    </row>
    <row r="40" spans="1:13" s="73" customFormat="1">
      <c r="A40" s="159" t="s">
        <v>374</v>
      </c>
      <c r="B40" s="160" t="s">
        <v>175</v>
      </c>
      <c r="C40" s="160" t="s">
        <v>375</v>
      </c>
      <c r="D40" s="164" t="s">
        <v>297</v>
      </c>
      <c r="E40" s="161">
        <v>9000</v>
      </c>
      <c r="F40" s="171"/>
      <c r="G40" s="152"/>
      <c r="H40" s="152"/>
      <c r="I40" s="154"/>
      <c r="J40" s="152"/>
      <c r="K40" s="154"/>
      <c r="L40" s="152"/>
      <c r="M40" s="152"/>
    </row>
    <row r="41" spans="1:13" s="73" customFormat="1">
      <c r="A41" s="159" t="s">
        <v>376</v>
      </c>
      <c r="B41" s="160" t="s">
        <v>175</v>
      </c>
      <c r="C41" s="160" t="s">
        <v>377</v>
      </c>
      <c r="D41" s="164" t="s">
        <v>297</v>
      </c>
      <c r="E41" s="161">
        <v>19000</v>
      </c>
      <c r="F41" s="171"/>
      <c r="G41" s="152"/>
      <c r="H41" s="152"/>
      <c r="I41" s="154"/>
      <c r="J41" s="152"/>
      <c r="K41" s="154"/>
      <c r="L41" s="152"/>
      <c r="M41" s="152"/>
    </row>
    <row r="42" spans="1:13" s="73" customFormat="1">
      <c r="A42" s="159" t="s">
        <v>378</v>
      </c>
      <c r="B42" s="160" t="s">
        <v>175</v>
      </c>
      <c r="C42" s="160" t="s">
        <v>375</v>
      </c>
      <c r="D42" s="164" t="s">
        <v>297</v>
      </c>
      <c r="E42" s="161">
        <v>9000</v>
      </c>
      <c r="F42" s="171"/>
      <c r="G42" s="152"/>
      <c r="H42" s="152"/>
      <c r="I42" s="154"/>
      <c r="J42" s="152"/>
      <c r="K42" s="154"/>
      <c r="L42" s="152"/>
      <c r="M42" s="152"/>
    </row>
    <row r="43" spans="1:13" s="73" customFormat="1">
      <c r="A43" s="159" t="s">
        <v>379</v>
      </c>
      <c r="B43" s="160" t="s">
        <v>175</v>
      </c>
      <c r="C43" s="160" t="s">
        <v>375</v>
      </c>
      <c r="D43" s="164" t="s">
        <v>297</v>
      </c>
      <c r="E43" s="161">
        <v>9000</v>
      </c>
      <c r="F43" s="171"/>
      <c r="G43" s="152"/>
      <c r="H43" s="152"/>
      <c r="I43" s="154"/>
      <c r="J43" s="152"/>
      <c r="K43" s="154"/>
      <c r="L43" s="152"/>
      <c r="M43" s="152"/>
    </row>
    <row r="44" spans="1:13" s="73" customFormat="1">
      <c r="A44" s="159" t="s">
        <v>380</v>
      </c>
      <c r="B44" s="160" t="s">
        <v>175</v>
      </c>
      <c r="C44" s="160" t="s">
        <v>375</v>
      </c>
      <c r="D44" s="164" t="s">
        <v>297</v>
      </c>
      <c r="E44" s="161">
        <v>11000</v>
      </c>
      <c r="F44" s="171"/>
      <c r="G44" s="152"/>
      <c r="H44" s="152"/>
      <c r="I44" s="154"/>
      <c r="J44" s="152"/>
      <c r="K44" s="154"/>
      <c r="L44" s="152"/>
      <c r="M44" s="152"/>
    </row>
    <row r="45" spans="1:13" s="73" customFormat="1">
      <c r="A45" s="159" t="s">
        <v>381</v>
      </c>
      <c r="B45" s="160" t="s">
        <v>175</v>
      </c>
      <c r="C45" s="160" t="s">
        <v>382</v>
      </c>
      <c r="D45" s="164" t="s">
        <v>297</v>
      </c>
      <c r="E45" s="161">
        <v>11000</v>
      </c>
      <c r="F45" s="171"/>
      <c r="G45" s="152"/>
      <c r="H45" s="152"/>
      <c r="I45" s="154"/>
      <c r="J45" s="152"/>
      <c r="K45" s="154"/>
      <c r="L45" s="152"/>
      <c r="M45" s="152"/>
    </row>
    <row r="46" spans="1:13" s="73" customFormat="1">
      <c r="A46" s="159" t="s">
        <v>383</v>
      </c>
      <c r="B46" s="160" t="s">
        <v>175</v>
      </c>
      <c r="C46" s="160" t="s">
        <v>382</v>
      </c>
      <c r="D46" s="164" t="s">
        <v>297</v>
      </c>
      <c r="E46" s="161">
        <v>14000</v>
      </c>
      <c r="F46" s="171"/>
      <c r="G46" s="152"/>
      <c r="H46" s="152"/>
      <c r="I46" s="154"/>
      <c r="J46" s="152"/>
      <c r="K46" s="154"/>
      <c r="L46" s="152"/>
      <c r="M46" s="152"/>
    </row>
    <row r="47" spans="1:13">
      <c r="A47" s="159" t="s">
        <v>384</v>
      </c>
      <c r="B47" s="160" t="s">
        <v>175</v>
      </c>
      <c r="C47" s="160" t="s">
        <v>377</v>
      </c>
      <c r="D47" s="164" t="s">
        <v>297</v>
      </c>
      <c r="E47" s="161">
        <v>21000</v>
      </c>
      <c r="F47" s="171"/>
      <c r="G47" s="152"/>
      <c r="H47" s="152"/>
      <c r="I47" s="155"/>
      <c r="J47" s="152"/>
      <c r="K47" s="154"/>
      <c r="L47" s="152"/>
      <c r="M47" s="152"/>
    </row>
    <row r="48" spans="1:13" s="73" customFormat="1">
      <c r="A48" s="159" t="s">
        <v>385</v>
      </c>
      <c r="B48" s="160" t="s">
        <v>175</v>
      </c>
      <c r="C48" s="160" t="s">
        <v>377</v>
      </c>
      <c r="D48" s="164" t="s">
        <v>297</v>
      </c>
      <c r="E48" s="161">
        <v>22000</v>
      </c>
      <c r="F48" s="171"/>
      <c r="G48" s="152"/>
      <c r="H48" s="152"/>
      <c r="I48" s="155"/>
      <c r="J48" s="152"/>
      <c r="K48" s="154"/>
      <c r="L48" s="152"/>
      <c r="M48" s="152"/>
    </row>
    <row r="49" spans="1:13">
      <c r="A49" s="159" t="s">
        <v>386</v>
      </c>
      <c r="B49" s="160" t="s">
        <v>387</v>
      </c>
      <c r="C49" s="160" t="s">
        <v>375</v>
      </c>
      <c r="D49" s="164" t="s">
        <v>297</v>
      </c>
      <c r="E49" s="161">
        <v>11000</v>
      </c>
      <c r="F49" s="171"/>
      <c r="G49" s="152"/>
      <c r="H49" s="152"/>
      <c r="I49" s="152"/>
      <c r="J49" s="152"/>
      <c r="K49" s="152"/>
      <c r="L49" s="152"/>
      <c r="M49" s="152"/>
    </row>
    <row r="50" spans="1:13" ht="25.5">
      <c r="A50" s="164" t="s">
        <v>127</v>
      </c>
      <c r="B50" s="160" t="s">
        <v>387</v>
      </c>
      <c r="C50" s="164" t="s">
        <v>343</v>
      </c>
      <c r="D50" s="164" t="s">
        <v>297</v>
      </c>
      <c r="E50" s="165">
        <v>60000</v>
      </c>
      <c r="F50" s="165"/>
      <c r="G50" s="158"/>
      <c r="H50" s="158"/>
      <c r="I50" s="158"/>
      <c r="J50" s="158"/>
      <c r="K50" s="158"/>
      <c r="L50" s="158"/>
      <c r="M50" s="158"/>
    </row>
    <row r="51" spans="1:13" ht="25.5">
      <c r="A51" s="164" t="s">
        <v>420</v>
      </c>
      <c r="B51" s="160" t="s">
        <v>387</v>
      </c>
      <c r="C51" s="164" t="s">
        <v>344</v>
      </c>
      <c r="D51" s="164" t="s">
        <v>297</v>
      </c>
      <c r="E51" s="165">
        <v>22000</v>
      </c>
      <c r="F51" s="165"/>
      <c r="G51" s="158"/>
      <c r="H51" s="158"/>
      <c r="I51" s="158"/>
      <c r="J51" s="158"/>
      <c r="K51" s="158"/>
      <c r="L51" s="158"/>
      <c r="M51" s="158"/>
    </row>
    <row r="52" spans="1:13" ht="25.5">
      <c r="A52" s="164" t="s">
        <v>422</v>
      </c>
      <c r="B52" s="160" t="s">
        <v>387</v>
      </c>
      <c r="C52" s="164" t="s">
        <v>345</v>
      </c>
      <c r="D52" s="164" t="s">
        <v>297</v>
      </c>
      <c r="E52" s="165">
        <v>39000</v>
      </c>
      <c r="F52" s="165"/>
      <c r="G52" s="158"/>
      <c r="H52" s="158"/>
      <c r="I52" s="158"/>
      <c r="J52" s="158"/>
      <c r="K52" s="158"/>
      <c r="L52" s="158"/>
      <c r="M52" s="158"/>
    </row>
    <row r="53" spans="1:13">
      <c r="A53" s="164" t="s">
        <v>93</v>
      </c>
      <c r="B53" s="172"/>
      <c r="C53" s="172"/>
      <c r="D53" s="171">
        <v>10</v>
      </c>
      <c r="E53" s="165">
        <f>SUM(E29:E51)</f>
        <v>620000</v>
      </c>
      <c r="F53" s="173"/>
      <c r="G53" s="158"/>
      <c r="H53" s="158"/>
      <c r="I53" s="158"/>
      <c r="J53" s="158"/>
      <c r="K53" s="158"/>
      <c r="L53" s="158"/>
      <c r="M53" s="158"/>
    </row>
    <row r="54" spans="1:13">
      <c r="A54" s="169"/>
      <c r="B54" s="169"/>
      <c r="C54" s="169"/>
      <c r="D54" s="169"/>
      <c r="E54" s="169"/>
      <c r="F54" s="174"/>
      <c r="G54" s="158"/>
      <c r="H54" s="158"/>
      <c r="I54" s="158"/>
      <c r="J54" s="158"/>
      <c r="K54" s="158"/>
      <c r="L54" s="158"/>
      <c r="M54" s="158"/>
    </row>
    <row r="55" spans="1:13">
      <c r="A55" s="169"/>
      <c r="B55" s="169"/>
      <c r="C55" s="169"/>
      <c r="D55" s="169"/>
      <c r="E55" s="169"/>
      <c r="F55" s="174"/>
      <c r="G55" s="158"/>
      <c r="H55" s="158"/>
      <c r="I55" s="158"/>
      <c r="J55" s="158"/>
      <c r="K55" s="158"/>
      <c r="L55" s="158"/>
      <c r="M55" s="158"/>
    </row>
    <row r="56" spans="1:13" s="73" customFormat="1">
      <c r="A56" s="169"/>
      <c r="B56" s="169"/>
      <c r="C56" s="169"/>
      <c r="D56" s="169"/>
      <c r="E56" s="169"/>
      <c r="F56" s="174"/>
      <c r="G56" s="158"/>
      <c r="H56" s="158"/>
      <c r="I56" s="158"/>
      <c r="J56" s="158"/>
      <c r="K56" s="158"/>
      <c r="L56" s="158"/>
      <c r="M56" s="158"/>
    </row>
    <row r="57" spans="1:13" s="73" customFormat="1">
      <c r="A57" s="170" t="s">
        <v>95</v>
      </c>
      <c r="B57" s="169"/>
      <c r="C57" s="169"/>
      <c r="D57" s="169"/>
      <c r="E57" s="169"/>
      <c r="F57" s="174"/>
      <c r="G57" s="158"/>
      <c r="H57" s="158"/>
      <c r="I57" s="158"/>
      <c r="J57" s="158"/>
      <c r="K57" s="158"/>
      <c r="L57" s="158"/>
      <c r="M57" s="158"/>
    </row>
    <row r="58" spans="1:13" s="73" customFormat="1">
      <c r="A58" s="162" t="s">
        <v>80</v>
      </c>
      <c r="B58" s="163" t="s">
        <v>81</v>
      </c>
      <c r="C58" s="163" t="s">
        <v>82</v>
      </c>
      <c r="D58" s="163" t="s">
        <v>83</v>
      </c>
      <c r="E58" s="163" t="s">
        <v>84</v>
      </c>
      <c r="F58" s="165"/>
      <c r="G58" s="157"/>
      <c r="H58" s="157"/>
      <c r="I58" s="157"/>
      <c r="J58" s="157"/>
      <c r="K58" s="157"/>
      <c r="L58" s="157"/>
      <c r="M58" s="157"/>
    </row>
    <row r="59" spans="1:13" s="73" customFormat="1">
      <c r="A59" s="164" t="s">
        <v>118</v>
      </c>
      <c r="B59" s="164" t="s">
        <v>367</v>
      </c>
      <c r="C59" s="164" t="s">
        <v>133</v>
      </c>
      <c r="D59" s="164" t="s">
        <v>297</v>
      </c>
      <c r="E59" s="165">
        <v>115000</v>
      </c>
      <c r="F59" s="165"/>
      <c r="G59" s="157"/>
      <c r="H59" s="157"/>
      <c r="I59" s="157"/>
      <c r="J59" s="157"/>
      <c r="K59" s="157"/>
      <c r="L59" s="157"/>
      <c r="M59" s="157"/>
    </row>
    <row r="60" spans="1:13" ht="25.5">
      <c r="A60" s="164" t="s">
        <v>125</v>
      </c>
      <c r="B60" s="164" t="s">
        <v>140</v>
      </c>
      <c r="C60" s="164" t="s">
        <v>134</v>
      </c>
      <c r="D60" s="164" t="s">
        <v>297</v>
      </c>
      <c r="E60" s="165">
        <v>60000</v>
      </c>
      <c r="F60" s="165"/>
      <c r="G60" s="157"/>
      <c r="H60" s="157"/>
      <c r="I60" s="157"/>
      <c r="J60" s="157"/>
      <c r="K60" s="157"/>
      <c r="L60" s="157"/>
      <c r="M60" s="157"/>
    </row>
    <row r="61" spans="1:13" ht="25.5">
      <c r="A61" s="164" t="s">
        <v>126</v>
      </c>
      <c r="B61" s="164" t="s">
        <v>139</v>
      </c>
      <c r="C61" s="164" t="s">
        <v>134</v>
      </c>
      <c r="D61" s="164" t="s">
        <v>297</v>
      </c>
      <c r="E61" s="165">
        <v>60000</v>
      </c>
      <c r="F61" s="165">
        <f>SUM(F50:F60)</f>
        <v>0</v>
      </c>
      <c r="G61" s="157"/>
      <c r="H61" s="157"/>
      <c r="I61" s="157"/>
      <c r="J61" s="157"/>
      <c r="K61" s="157"/>
      <c r="L61" s="157"/>
      <c r="M61" s="157"/>
    </row>
    <row r="62" spans="1:13">
      <c r="A62" s="164" t="s">
        <v>388</v>
      </c>
      <c r="B62" s="164" t="s">
        <v>367</v>
      </c>
      <c r="C62" s="164" t="s">
        <v>135</v>
      </c>
      <c r="D62" s="164" t="s">
        <v>297</v>
      </c>
      <c r="E62" s="165">
        <v>24000</v>
      </c>
      <c r="F62" s="168"/>
      <c r="G62" s="157"/>
      <c r="H62" s="157"/>
      <c r="I62" s="157"/>
      <c r="J62" s="157"/>
      <c r="K62" s="157"/>
      <c r="L62" s="157"/>
      <c r="M62" s="157"/>
    </row>
    <row r="63" spans="1:13">
      <c r="A63" s="164" t="s">
        <v>128</v>
      </c>
      <c r="B63" s="164" t="s">
        <v>367</v>
      </c>
      <c r="C63" s="164" t="s">
        <v>136</v>
      </c>
      <c r="D63" s="164" t="s">
        <v>297</v>
      </c>
      <c r="E63" s="165"/>
      <c r="F63" s="168"/>
      <c r="G63" s="157"/>
      <c r="H63" s="157"/>
      <c r="I63" s="157"/>
      <c r="J63" s="157"/>
      <c r="K63" s="157"/>
      <c r="L63" s="157"/>
      <c r="M63" s="157"/>
    </row>
    <row r="64" spans="1:13" ht="25.5">
      <c r="A64" s="164" t="s">
        <v>129</v>
      </c>
      <c r="B64" s="164" t="s">
        <v>139</v>
      </c>
      <c r="C64" s="164" t="s">
        <v>137</v>
      </c>
      <c r="D64" s="164" t="s">
        <v>297</v>
      </c>
      <c r="E64" s="165">
        <v>40000</v>
      </c>
      <c r="F64" s="168"/>
      <c r="G64" s="157"/>
      <c r="H64" s="157"/>
      <c r="I64" s="157"/>
      <c r="J64" s="157"/>
      <c r="K64" s="157"/>
      <c r="L64" s="157"/>
      <c r="M64" s="157"/>
    </row>
    <row r="65" spans="1:13" ht="25.5">
      <c r="A65" s="164" t="s">
        <v>130</v>
      </c>
      <c r="B65" s="164" t="s">
        <v>139</v>
      </c>
      <c r="C65" s="164" t="s">
        <v>138</v>
      </c>
      <c r="D65" s="164" t="s">
        <v>297</v>
      </c>
      <c r="E65" s="165">
        <v>45000</v>
      </c>
      <c r="F65" s="168"/>
      <c r="G65" s="157"/>
      <c r="H65" s="157"/>
      <c r="I65" s="157"/>
      <c r="J65" s="157"/>
      <c r="K65" s="157"/>
      <c r="L65" s="157"/>
      <c r="M65" s="157"/>
    </row>
    <row r="66" spans="1:13" ht="25.5">
      <c r="A66" s="164" t="s">
        <v>131</v>
      </c>
      <c r="B66" s="164" t="s">
        <v>139</v>
      </c>
      <c r="C66" s="164" t="s">
        <v>138</v>
      </c>
      <c r="D66" s="164" t="s">
        <v>297</v>
      </c>
      <c r="E66" s="165">
        <v>40000</v>
      </c>
      <c r="F66" s="168"/>
      <c r="G66" s="157"/>
      <c r="H66" s="157"/>
      <c r="I66" s="157"/>
      <c r="J66" s="157"/>
      <c r="K66" s="157"/>
      <c r="L66" s="157"/>
      <c r="M66" s="157"/>
    </row>
    <row r="67" spans="1:13" ht="25.5">
      <c r="A67" s="164" t="s">
        <v>132</v>
      </c>
      <c r="B67" s="164" t="s">
        <v>139</v>
      </c>
      <c r="C67" s="164" t="s">
        <v>137</v>
      </c>
      <c r="D67" s="164" t="s">
        <v>297</v>
      </c>
      <c r="E67" s="165">
        <v>45000</v>
      </c>
      <c r="F67" s="168"/>
      <c r="G67" s="157"/>
      <c r="H67" s="157"/>
      <c r="I67" s="157"/>
      <c r="J67" s="157"/>
      <c r="K67" s="157"/>
      <c r="L67" s="157"/>
      <c r="M67" s="157"/>
    </row>
    <row r="68" spans="1:13" s="73" customFormat="1">
      <c r="A68" s="159" t="s">
        <v>372</v>
      </c>
      <c r="B68" s="160"/>
      <c r="C68" s="160" t="s">
        <v>27</v>
      </c>
      <c r="D68" s="164" t="s">
        <v>297</v>
      </c>
      <c r="E68" s="161">
        <v>20000</v>
      </c>
      <c r="F68" s="168"/>
      <c r="G68" s="157"/>
      <c r="H68" s="157"/>
      <c r="I68" s="157"/>
      <c r="J68" s="157"/>
      <c r="K68" s="157"/>
      <c r="L68" s="157"/>
      <c r="M68" s="157"/>
    </row>
    <row r="69" spans="1:13" s="73" customFormat="1">
      <c r="A69" s="159" t="s">
        <v>373</v>
      </c>
      <c r="B69" s="160" t="s">
        <v>175</v>
      </c>
      <c r="C69" s="160" t="s">
        <v>134</v>
      </c>
      <c r="D69" s="164" t="s">
        <v>297</v>
      </c>
      <c r="E69" s="161">
        <v>35000</v>
      </c>
      <c r="F69" s="168"/>
      <c r="G69" s="157"/>
      <c r="H69" s="157"/>
      <c r="I69" s="157"/>
      <c r="J69" s="157"/>
      <c r="K69" s="157"/>
      <c r="L69" s="157"/>
      <c r="M69" s="157"/>
    </row>
    <row r="70" spans="1:13" s="73" customFormat="1">
      <c r="A70" s="159" t="s">
        <v>374</v>
      </c>
      <c r="B70" s="160" t="s">
        <v>175</v>
      </c>
      <c r="C70" s="160" t="s">
        <v>375</v>
      </c>
      <c r="D70" s="164" t="s">
        <v>297</v>
      </c>
      <c r="E70" s="161">
        <v>9000</v>
      </c>
      <c r="F70" s="168"/>
      <c r="G70" s="157"/>
      <c r="H70" s="157"/>
      <c r="I70" s="157"/>
      <c r="J70" s="157"/>
      <c r="K70" s="157"/>
      <c r="L70" s="157"/>
      <c r="M70" s="157"/>
    </row>
    <row r="71" spans="1:13" s="73" customFormat="1">
      <c r="A71" s="159" t="s">
        <v>376</v>
      </c>
      <c r="B71" s="160" t="s">
        <v>175</v>
      </c>
      <c r="C71" s="160" t="s">
        <v>377</v>
      </c>
      <c r="D71" s="164" t="s">
        <v>297</v>
      </c>
      <c r="E71" s="161">
        <v>19000</v>
      </c>
      <c r="F71" s="168"/>
      <c r="G71" s="157"/>
      <c r="H71" s="157"/>
      <c r="I71" s="157"/>
      <c r="J71" s="157"/>
      <c r="K71" s="157"/>
      <c r="L71" s="157"/>
      <c r="M71" s="157"/>
    </row>
    <row r="72" spans="1:13" s="73" customFormat="1">
      <c r="A72" s="159" t="s">
        <v>378</v>
      </c>
      <c r="B72" s="160" t="s">
        <v>175</v>
      </c>
      <c r="C72" s="160" t="s">
        <v>375</v>
      </c>
      <c r="D72" s="164" t="s">
        <v>297</v>
      </c>
      <c r="E72" s="161">
        <v>9000</v>
      </c>
      <c r="F72" s="168"/>
      <c r="G72" s="157"/>
      <c r="H72" s="157"/>
      <c r="I72" s="157"/>
      <c r="J72" s="157"/>
      <c r="K72" s="157"/>
      <c r="L72" s="157"/>
      <c r="M72" s="157"/>
    </row>
    <row r="73" spans="1:13" s="73" customFormat="1">
      <c r="A73" s="159" t="s">
        <v>379</v>
      </c>
      <c r="B73" s="160" t="s">
        <v>175</v>
      </c>
      <c r="C73" s="160" t="s">
        <v>375</v>
      </c>
      <c r="D73" s="164" t="s">
        <v>297</v>
      </c>
      <c r="E73" s="161">
        <v>9000</v>
      </c>
      <c r="F73" s="168"/>
      <c r="G73" s="157"/>
      <c r="H73" s="157"/>
      <c r="I73" s="157"/>
      <c r="J73" s="157"/>
      <c r="K73" s="157"/>
      <c r="L73" s="157"/>
      <c r="M73" s="157"/>
    </row>
    <row r="74" spans="1:13">
      <c r="A74" s="159" t="s">
        <v>380</v>
      </c>
      <c r="B74" s="160" t="s">
        <v>175</v>
      </c>
      <c r="C74" s="160" t="s">
        <v>375</v>
      </c>
      <c r="D74" s="164" t="s">
        <v>297</v>
      </c>
      <c r="E74" s="161">
        <v>11000</v>
      </c>
      <c r="F74" s="168"/>
      <c r="G74" s="157"/>
      <c r="H74" s="157"/>
      <c r="I74" s="157"/>
      <c r="J74" s="157"/>
      <c r="K74" s="157"/>
      <c r="L74" s="157"/>
      <c r="M74" s="157"/>
    </row>
    <row r="75" spans="1:13">
      <c r="A75" s="159" t="s">
        <v>381</v>
      </c>
      <c r="B75" s="160" t="s">
        <v>175</v>
      </c>
      <c r="C75" s="160" t="s">
        <v>382</v>
      </c>
      <c r="D75" s="164" t="s">
        <v>297</v>
      </c>
      <c r="E75" s="161">
        <v>11000</v>
      </c>
      <c r="F75" s="168"/>
      <c r="G75" s="157"/>
      <c r="H75" s="157"/>
      <c r="I75" s="157"/>
      <c r="J75" s="157"/>
      <c r="K75" s="157"/>
      <c r="L75" s="157"/>
      <c r="M75" s="157"/>
    </row>
    <row r="76" spans="1:13">
      <c r="A76" s="159" t="s">
        <v>383</v>
      </c>
      <c r="B76" s="160" t="s">
        <v>175</v>
      </c>
      <c r="C76" s="160" t="s">
        <v>382</v>
      </c>
      <c r="D76" s="164" t="s">
        <v>297</v>
      </c>
      <c r="E76" s="161">
        <v>14000</v>
      </c>
      <c r="F76" s="168"/>
      <c r="G76" s="157"/>
      <c r="H76" s="157"/>
      <c r="I76" s="157"/>
      <c r="J76" s="157"/>
      <c r="K76" s="157"/>
      <c r="L76" s="157"/>
      <c r="M76" s="157"/>
    </row>
    <row r="77" spans="1:13">
      <c r="A77" s="159" t="s">
        <v>384</v>
      </c>
      <c r="B77" s="160" t="s">
        <v>175</v>
      </c>
      <c r="C77" s="160" t="s">
        <v>377</v>
      </c>
      <c r="D77" s="164" t="s">
        <v>297</v>
      </c>
      <c r="E77" s="161">
        <v>21000</v>
      </c>
      <c r="F77" s="168"/>
      <c r="G77" s="157"/>
      <c r="H77" s="157"/>
      <c r="I77" s="157"/>
      <c r="J77" s="157"/>
      <c r="K77" s="157"/>
      <c r="L77" s="157"/>
      <c r="M77" s="157"/>
    </row>
    <row r="78" spans="1:13">
      <c r="A78" s="159" t="s">
        <v>385</v>
      </c>
      <c r="B78" s="160" t="s">
        <v>175</v>
      </c>
      <c r="C78" s="160" t="s">
        <v>377</v>
      </c>
      <c r="D78" s="164" t="s">
        <v>297</v>
      </c>
      <c r="E78" s="161">
        <v>22000</v>
      </c>
      <c r="F78" s="168"/>
      <c r="G78" s="157"/>
      <c r="H78" s="157"/>
      <c r="I78" s="157"/>
      <c r="J78" s="157"/>
      <c r="K78" s="157"/>
      <c r="L78" s="157"/>
      <c r="M78" s="157"/>
    </row>
    <row r="79" spans="1:13">
      <c r="A79" s="159" t="s">
        <v>386</v>
      </c>
      <c r="B79" s="160" t="s">
        <v>387</v>
      </c>
      <c r="C79" s="160" t="s">
        <v>375</v>
      </c>
      <c r="D79" s="164" t="s">
        <v>297</v>
      </c>
      <c r="E79" s="161">
        <v>11000</v>
      </c>
      <c r="F79" s="168"/>
      <c r="G79" s="157"/>
      <c r="H79" s="157"/>
      <c r="I79" s="157"/>
      <c r="J79" s="157"/>
      <c r="K79" s="157"/>
      <c r="L79" s="157"/>
      <c r="M79" s="157"/>
    </row>
    <row r="80" spans="1:13" ht="25.5">
      <c r="A80" s="164" t="s">
        <v>127</v>
      </c>
      <c r="B80" s="160" t="s">
        <v>387</v>
      </c>
      <c r="C80" s="164" t="s">
        <v>343</v>
      </c>
      <c r="D80" s="164" t="s">
        <v>297</v>
      </c>
      <c r="E80" s="165">
        <v>60000</v>
      </c>
    </row>
    <row r="81" spans="1:5" ht="25.5">
      <c r="A81" s="164" t="s">
        <v>420</v>
      </c>
      <c r="B81" s="160" t="s">
        <v>387</v>
      </c>
      <c r="C81" s="164" t="s">
        <v>344</v>
      </c>
      <c r="D81" s="164" t="s">
        <v>297</v>
      </c>
      <c r="E81" s="165">
        <v>22000</v>
      </c>
    </row>
    <row r="82" spans="1:5" ht="25.5">
      <c r="A82" s="164" t="s">
        <v>421</v>
      </c>
      <c r="B82" s="160" t="s">
        <v>387</v>
      </c>
      <c r="C82" s="164" t="s">
        <v>345</v>
      </c>
      <c r="D82" s="164" t="s">
        <v>297</v>
      </c>
      <c r="E82" s="165">
        <v>39000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Normal="100" zoomScaleSheetLayoutView="100" workbookViewId="0">
      <selection activeCell="C7" sqref="C7"/>
    </sheetView>
  </sheetViews>
  <sheetFormatPr baseColWidth="10" defaultColWidth="8.85546875" defaultRowHeight="15"/>
  <cols>
    <col min="1" max="1" width="49.140625" bestFit="1" customWidth="1"/>
    <col min="2" max="2" width="9.7109375" bestFit="1" customWidth="1"/>
    <col min="3" max="3" width="38.7109375" bestFit="1" customWidth="1"/>
    <col min="4" max="4" width="14" bestFit="1" customWidth="1"/>
    <col min="5" max="5" width="16" bestFit="1" customWidth="1"/>
    <col min="6" max="6" width="12.7109375" bestFit="1" customWidth="1"/>
  </cols>
  <sheetData>
    <row r="1" spans="1:7" ht="15.75">
      <c r="A1" s="2" t="s">
        <v>37</v>
      </c>
      <c r="B1" s="2" t="s">
        <v>18</v>
      </c>
      <c r="C1" s="2" t="s">
        <v>38</v>
      </c>
      <c r="D1" s="2" t="s">
        <v>39</v>
      </c>
      <c r="E1" s="2" t="s">
        <v>41</v>
      </c>
      <c r="F1" s="2" t="s">
        <v>40</v>
      </c>
    </row>
    <row r="2" spans="1:7">
      <c r="A2" s="70" t="s">
        <v>139</v>
      </c>
      <c r="B2" s="67">
        <v>4</v>
      </c>
      <c r="C2" s="62" t="s">
        <v>143</v>
      </c>
      <c r="D2" s="69">
        <v>45000</v>
      </c>
      <c r="E2" s="3"/>
      <c r="F2" s="3"/>
    </row>
    <row r="3" spans="1:7">
      <c r="A3" s="347" t="s">
        <v>140</v>
      </c>
      <c r="B3" s="67">
        <v>1</v>
      </c>
      <c r="C3" s="62" t="s">
        <v>143</v>
      </c>
      <c r="D3" s="69">
        <v>45000</v>
      </c>
      <c r="E3" s="3"/>
      <c r="F3" s="3"/>
    </row>
    <row r="4" spans="1:7">
      <c r="A4" s="347"/>
      <c r="B4" s="67">
        <v>1</v>
      </c>
      <c r="C4" s="62" t="s">
        <v>150</v>
      </c>
      <c r="D4" s="69" t="s">
        <v>151</v>
      </c>
      <c r="E4" s="3"/>
      <c r="F4" s="3"/>
    </row>
    <row r="5" spans="1:7">
      <c r="A5" s="70" t="s">
        <v>141</v>
      </c>
      <c r="B5" s="68">
        <v>1</v>
      </c>
      <c r="C5" s="62" t="s">
        <v>142</v>
      </c>
      <c r="D5" s="69">
        <v>40000</v>
      </c>
      <c r="E5" s="3"/>
      <c r="F5" s="3"/>
    </row>
    <row r="6" spans="1:7" s="73" customFormat="1">
      <c r="A6" s="80"/>
      <c r="B6" s="68">
        <v>1</v>
      </c>
      <c r="C6" s="62" t="s">
        <v>150</v>
      </c>
      <c r="D6" s="69" t="s">
        <v>151</v>
      </c>
      <c r="E6" s="3"/>
      <c r="F6" s="3"/>
    </row>
    <row r="7" spans="1:7">
      <c r="A7" s="349" t="s">
        <v>144</v>
      </c>
      <c r="B7" s="67">
        <v>1</v>
      </c>
      <c r="C7" s="63" t="s">
        <v>145</v>
      </c>
      <c r="D7" s="69">
        <v>60000</v>
      </c>
      <c r="E7" s="4"/>
      <c r="F7" s="4"/>
    </row>
    <row r="8" spans="1:7">
      <c r="A8" s="349"/>
      <c r="B8" s="68">
        <v>1</v>
      </c>
      <c r="C8" s="63" t="s">
        <v>135</v>
      </c>
      <c r="D8" s="69">
        <v>24000</v>
      </c>
      <c r="E8" s="1"/>
      <c r="F8" s="17"/>
      <c r="G8" s="7"/>
    </row>
    <row r="9" spans="1:7">
      <c r="A9" s="1"/>
      <c r="B9" s="67">
        <v>4</v>
      </c>
      <c r="C9" s="63" t="s">
        <v>419</v>
      </c>
      <c r="D9" s="219">
        <v>45000</v>
      </c>
      <c r="E9" s="1"/>
      <c r="F9" s="1"/>
    </row>
    <row r="10" spans="1:7">
      <c r="A10" s="348" t="s">
        <v>74</v>
      </c>
      <c r="B10" s="348"/>
      <c r="C10" s="348"/>
      <c r="D10" s="348"/>
      <c r="E10" s="348"/>
      <c r="F10" s="1"/>
    </row>
  </sheetData>
  <mergeCells count="3">
    <mergeCell ref="A3:A4"/>
    <mergeCell ref="A10:E10"/>
    <mergeCell ref="A7:A8"/>
  </mergeCells>
  <pageMargins left="0.7" right="0.7" top="0.75" bottom="0.75" header="0.3" footer="0.3"/>
  <pageSetup scale="87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4" zoomScale="145" zoomScaleNormal="145" workbookViewId="0">
      <selection activeCell="B46" sqref="B46"/>
    </sheetView>
  </sheetViews>
  <sheetFormatPr baseColWidth="10" defaultColWidth="8.85546875" defaultRowHeight="15"/>
  <cols>
    <col min="1" max="1" width="29.85546875" bestFit="1" customWidth="1"/>
    <col min="2" max="2" width="13.140625" customWidth="1"/>
    <col min="3" max="3" width="10.7109375" bestFit="1" customWidth="1"/>
    <col min="4" max="4" width="10.5703125" bestFit="1" customWidth="1"/>
    <col min="5" max="5" width="13.85546875" bestFit="1" customWidth="1"/>
    <col min="6" max="6" width="10.7109375" bestFit="1" customWidth="1"/>
  </cols>
  <sheetData>
    <row r="1" spans="1:6" ht="18.75">
      <c r="A1" s="353" t="s">
        <v>43</v>
      </c>
      <c r="B1" s="353"/>
      <c r="C1" s="353"/>
      <c r="D1" s="353"/>
      <c r="E1" s="353"/>
      <c r="F1" s="353"/>
    </row>
    <row r="2" spans="1:6">
      <c r="A2" s="354" t="s">
        <v>44</v>
      </c>
      <c r="B2" s="354"/>
      <c r="C2" s="354"/>
      <c r="D2" s="354"/>
      <c r="E2" s="354"/>
      <c r="F2" s="354"/>
    </row>
    <row r="3" spans="1:6">
      <c r="A3" s="10" t="s">
        <v>42</v>
      </c>
      <c r="B3" s="10" t="s">
        <v>45</v>
      </c>
      <c r="C3" s="10" t="s">
        <v>46</v>
      </c>
      <c r="D3" s="10" t="s">
        <v>47</v>
      </c>
      <c r="E3" s="10" t="s">
        <v>48</v>
      </c>
      <c r="F3" s="10" t="s">
        <v>49</v>
      </c>
    </row>
    <row r="4" spans="1:6">
      <c r="A4" s="1" t="s">
        <v>50</v>
      </c>
      <c r="B4" s="3">
        <v>650</v>
      </c>
      <c r="C4" s="3">
        <v>1950</v>
      </c>
      <c r="D4" s="3">
        <v>1300</v>
      </c>
      <c r="E4" s="3">
        <v>2600</v>
      </c>
      <c r="F4" s="4">
        <f>SUM(B4:E4)</f>
        <v>6500</v>
      </c>
    </row>
    <row r="5" spans="1:6">
      <c r="A5" s="1" t="s">
        <v>51</v>
      </c>
      <c r="B5" s="3">
        <v>600</v>
      </c>
      <c r="C5" s="3">
        <v>1800</v>
      </c>
      <c r="D5" s="3">
        <v>1200</v>
      </c>
      <c r="E5" s="3">
        <v>2400</v>
      </c>
      <c r="F5" s="4">
        <f t="shared" ref="F5:F9" si="0">SUM(B5:E5)</f>
        <v>6000</v>
      </c>
    </row>
    <row r="6" spans="1:6">
      <c r="A6" s="1" t="s">
        <v>52</v>
      </c>
      <c r="B6" s="3">
        <v>450</v>
      </c>
      <c r="C6" s="3">
        <v>1350</v>
      </c>
      <c r="D6" s="3">
        <v>900</v>
      </c>
      <c r="E6" s="3">
        <v>1800</v>
      </c>
      <c r="F6" s="4">
        <f t="shared" si="0"/>
        <v>4500</v>
      </c>
    </row>
    <row r="7" spans="1:6">
      <c r="A7" s="1" t="s">
        <v>53</v>
      </c>
      <c r="B7" s="3">
        <v>400</v>
      </c>
      <c r="C7" s="3">
        <v>1200</v>
      </c>
      <c r="D7" s="3">
        <v>800</v>
      </c>
      <c r="E7" s="3">
        <v>1600</v>
      </c>
      <c r="F7" s="4">
        <f t="shared" si="0"/>
        <v>4000</v>
      </c>
    </row>
    <row r="8" spans="1:6">
      <c r="A8" s="1" t="s">
        <v>54</v>
      </c>
      <c r="B8" s="3">
        <v>300</v>
      </c>
      <c r="C8" s="3">
        <v>900</v>
      </c>
      <c r="D8" s="3">
        <v>600</v>
      </c>
      <c r="E8" s="3">
        <v>1200</v>
      </c>
      <c r="F8" s="4">
        <f t="shared" si="0"/>
        <v>3000</v>
      </c>
    </row>
    <row r="9" spans="1:6">
      <c r="A9" s="1" t="s">
        <v>55</v>
      </c>
      <c r="B9" s="3">
        <v>250</v>
      </c>
      <c r="C9" s="3">
        <v>750</v>
      </c>
      <c r="D9" s="3">
        <v>500</v>
      </c>
      <c r="E9" s="3">
        <v>1000</v>
      </c>
      <c r="F9" s="4">
        <f t="shared" si="0"/>
        <v>2500</v>
      </c>
    </row>
    <row r="10" spans="1:6">
      <c r="A10" s="7"/>
      <c r="B10" s="11"/>
      <c r="C10" s="11"/>
      <c r="D10" s="11"/>
      <c r="E10" s="11"/>
      <c r="F10" s="12"/>
    </row>
    <row r="12" spans="1:6">
      <c r="A12" s="354" t="s">
        <v>63</v>
      </c>
      <c r="B12" s="354"/>
      <c r="C12" s="354"/>
      <c r="D12" s="354"/>
      <c r="E12" s="354"/>
      <c r="F12" s="354"/>
    </row>
    <row r="13" spans="1:6">
      <c r="A13" s="8" t="s">
        <v>56</v>
      </c>
      <c r="B13" s="351" t="s">
        <v>57</v>
      </c>
      <c r="C13" s="351"/>
      <c r="D13" s="351"/>
      <c r="E13" s="351"/>
      <c r="F13" s="351"/>
    </row>
    <row r="14" spans="1:6">
      <c r="A14" s="9" t="s">
        <v>45</v>
      </c>
      <c r="B14" s="350" t="s">
        <v>59</v>
      </c>
      <c r="C14" s="350"/>
      <c r="D14" s="350"/>
      <c r="E14" s="350"/>
      <c r="F14" s="350"/>
    </row>
    <row r="15" spans="1:6">
      <c r="A15" s="9" t="s">
        <v>46</v>
      </c>
      <c r="B15" s="355" t="s">
        <v>60</v>
      </c>
      <c r="C15" s="355"/>
      <c r="D15" s="355"/>
      <c r="E15" s="355"/>
      <c r="F15" s="355"/>
    </row>
    <row r="16" spans="1:6">
      <c r="A16" s="9" t="s">
        <v>47</v>
      </c>
      <c r="B16" s="350" t="s">
        <v>61</v>
      </c>
      <c r="C16" s="350"/>
      <c r="D16" s="350"/>
      <c r="E16" s="350"/>
      <c r="F16" s="350"/>
    </row>
    <row r="17" spans="1:6">
      <c r="A17" s="9" t="s">
        <v>58</v>
      </c>
      <c r="B17" s="350" t="s">
        <v>62</v>
      </c>
      <c r="C17" s="350"/>
      <c r="D17" s="350"/>
      <c r="E17" s="350"/>
      <c r="F17" s="350"/>
    </row>
    <row r="19" spans="1:6">
      <c r="A19" s="352" t="s">
        <v>102</v>
      </c>
      <c r="B19" s="352"/>
      <c r="C19" s="352"/>
      <c r="D19" s="352"/>
      <c r="E19" s="352"/>
      <c r="F19" s="352"/>
    </row>
    <row r="20" spans="1:6">
      <c r="A20" s="13"/>
      <c r="B20" s="15" t="s">
        <v>45</v>
      </c>
      <c r="C20" s="15" t="s">
        <v>46</v>
      </c>
      <c r="D20" s="15" t="s">
        <v>47</v>
      </c>
      <c r="E20" s="15" t="s">
        <v>48</v>
      </c>
      <c r="F20" s="14" t="s">
        <v>49</v>
      </c>
    </row>
    <row r="21" spans="1:6">
      <c r="A21" s="1" t="s">
        <v>52</v>
      </c>
      <c r="B21" s="3"/>
      <c r="C21" s="3"/>
      <c r="D21" s="3"/>
      <c r="E21" s="3"/>
      <c r="F21" s="4"/>
    </row>
    <row r="22" spans="1:6">
      <c r="A22" s="1" t="s">
        <v>54</v>
      </c>
      <c r="B22" s="3"/>
      <c r="C22" s="3"/>
      <c r="D22" s="3"/>
      <c r="E22" s="3"/>
      <c r="F22" s="4"/>
    </row>
    <row r="23" spans="1:6">
      <c r="A23" s="1" t="s">
        <v>55</v>
      </c>
      <c r="B23" s="3"/>
      <c r="C23" s="3"/>
      <c r="D23" s="3"/>
      <c r="E23" s="3"/>
      <c r="F23" s="4"/>
    </row>
    <row r="24" spans="1:6">
      <c r="F24" s="4">
        <f>SUM(F21:F23)</f>
        <v>0</v>
      </c>
    </row>
    <row r="25" spans="1:6">
      <c r="F25" s="12"/>
    </row>
    <row r="26" spans="1:6">
      <c r="B26" s="1" t="s">
        <v>68</v>
      </c>
      <c r="C26" s="1" t="s">
        <v>69</v>
      </c>
      <c r="D26" s="1" t="s">
        <v>70</v>
      </c>
      <c r="E26" s="1" t="s">
        <v>71</v>
      </c>
      <c r="F26" s="4" t="s">
        <v>49</v>
      </c>
    </row>
    <row r="27" spans="1:6">
      <c r="A27" s="16" t="s">
        <v>52</v>
      </c>
      <c r="B27" s="18"/>
      <c r="C27" s="17"/>
      <c r="D27" s="17"/>
      <c r="E27" s="18"/>
      <c r="F27" s="4"/>
    </row>
    <row r="28" spans="1:6">
      <c r="A28" s="16" t="s">
        <v>54</v>
      </c>
      <c r="B28" s="18"/>
      <c r="C28" s="17"/>
      <c r="D28" s="17"/>
      <c r="E28" s="18"/>
      <c r="F28" s="4"/>
    </row>
    <row r="29" spans="1:6">
      <c r="A29" s="16" t="s">
        <v>55</v>
      </c>
      <c r="B29" s="18"/>
      <c r="C29" s="17"/>
      <c r="D29" s="17"/>
      <c r="E29" s="18"/>
      <c r="F29" s="4"/>
    </row>
    <row r="30" spans="1:6">
      <c r="A30" s="7"/>
      <c r="D30" s="3"/>
      <c r="F30" s="4"/>
    </row>
    <row r="31" spans="1:6">
      <c r="A31" s="7"/>
      <c r="F31" s="12"/>
    </row>
    <row r="32" spans="1:6">
      <c r="A32" t="s">
        <v>67</v>
      </c>
    </row>
    <row r="33" spans="1:6">
      <c r="A33" s="10" t="s">
        <v>103</v>
      </c>
      <c r="B33" s="5" t="s">
        <v>65</v>
      </c>
      <c r="C33" s="5" t="s">
        <v>66</v>
      </c>
      <c r="D33" s="5" t="s">
        <v>72</v>
      </c>
      <c r="E33" s="6" t="s">
        <v>73</v>
      </c>
      <c r="F33" s="14" t="s">
        <v>49</v>
      </c>
    </row>
    <row r="34" spans="1:6">
      <c r="A34" s="1" t="s">
        <v>64</v>
      </c>
      <c r="B34" s="5">
        <v>250</v>
      </c>
      <c r="C34" s="5"/>
      <c r="D34" s="19"/>
      <c r="E34" s="5"/>
      <c r="F34" s="4"/>
    </row>
    <row r="37" spans="1:6">
      <c r="A37" s="41" t="s">
        <v>96</v>
      </c>
      <c r="B37" s="41"/>
      <c r="C37" s="41"/>
      <c r="D37" s="41"/>
      <c r="E37" s="41"/>
      <c r="F37" s="42"/>
    </row>
    <row r="38" spans="1:6">
      <c r="A38" s="43" t="s">
        <v>97</v>
      </c>
      <c r="B38" s="43"/>
      <c r="C38" s="43"/>
      <c r="D38" s="43"/>
      <c r="E38" s="43"/>
      <c r="F38" s="44"/>
    </row>
    <row r="39" spans="1:6">
      <c r="A39" s="43" t="s">
        <v>98</v>
      </c>
      <c r="B39" s="43"/>
      <c r="C39" s="43"/>
      <c r="D39" s="43"/>
      <c r="E39" s="43"/>
      <c r="F39" s="44"/>
    </row>
    <row r="40" spans="1:6">
      <c r="A40" s="43" t="s">
        <v>99</v>
      </c>
      <c r="B40" s="43"/>
      <c r="C40" s="43"/>
      <c r="D40" s="43"/>
      <c r="E40" s="43"/>
      <c r="F40" s="44"/>
    </row>
    <row r="41" spans="1:6">
      <c r="A41" s="43" t="s">
        <v>100</v>
      </c>
      <c r="B41" s="43"/>
      <c r="C41" s="43"/>
      <c r="D41" s="43"/>
      <c r="E41" s="43"/>
      <c r="F41" s="44"/>
    </row>
    <row r="43" spans="1:6">
      <c r="A43" s="40"/>
      <c r="B43" s="40"/>
      <c r="C43" s="40"/>
      <c r="D43" s="40"/>
      <c r="E43" s="40"/>
    </row>
  </sheetData>
  <mergeCells count="9">
    <mergeCell ref="B17:F17"/>
    <mergeCell ref="B13:F13"/>
    <mergeCell ref="A19:F19"/>
    <mergeCell ref="A1:F1"/>
    <mergeCell ref="A2:F2"/>
    <mergeCell ref="A12:F12"/>
    <mergeCell ref="B14:F14"/>
    <mergeCell ref="B15:F15"/>
    <mergeCell ref="B16:F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view="pageBreakPreview" zoomScale="85" zoomScaleNormal="85" zoomScaleSheetLayoutView="85" workbookViewId="0">
      <selection activeCell="A7" sqref="A7"/>
    </sheetView>
  </sheetViews>
  <sheetFormatPr baseColWidth="10" defaultColWidth="8.85546875" defaultRowHeight="15"/>
  <cols>
    <col min="1" max="1" width="55.5703125" customWidth="1"/>
    <col min="2" max="2" width="12.7109375" style="55" customWidth="1"/>
    <col min="3" max="3" width="16.5703125" style="55" customWidth="1"/>
    <col min="4" max="4" width="22.42578125" customWidth="1"/>
    <col min="5" max="5" width="22.5703125" customWidth="1"/>
    <col min="6" max="6" width="7" bestFit="1" customWidth="1"/>
    <col min="7" max="255" width="11.42578125" customWidth="1"/>
    <col min="256" max="256" width="45" customWidth="1"/>
    <col min="257" max="257" width="12.7109375" customWidth="1"/>
    <col min="258" max="258" width="16.5703125" customWidth="1"/>
    <col min="259" max="259" width="22.42578125" customWidth="1"/>
    <col min="260" max="260" width="22.5703125" customWidth="1"/>
    <col min="261" max="261" width="5.7109375" customWidth="1"/>
    <col min="262" max="511" width="11.42578125" customWidth="1"/>
    <col min="512" max="512" width="45" customWidth="1"/>
    <col min="513" max="513" width="12.7109375" customWidth="1"/>
    <col min="514" max="514" width="16.5703125" customWidth="1"/>
    <col min="515" max="515" width="22.42578125" customWidth="1"/>
    <col min="516" max="516" width="22.5703125" customWidth="1"/>
    <col min="517" max="517" width="5.7109375" customWidth="1"/>
    <col min="518" max="767" width="11.42578125" customWidth="1"/>
    <col min="768" max="768" width="45" customWidth="1"/>
    <col min="769" max="769" width="12.7109375" customWidth="1"/>
    <col min="770" max="770" width="16.5703125" customWidth="1"/>
    <col min="771" max="771" width="22.42578125" customWidth="1"/>
    <col min="772" max="772" width="22.5703125" customWidth="1"/>
    <col min="773" max="773" width="5.7109375" customWidth="1"/>
    <col min="774" max="1023" width="11.42578125" customWidth="1"/>
    <col min="1024" max="1024" width="45" customWidth="1"/>
    <col min="1025" max="1025" width="12.7109375" customWidth="1"/>
    <col min="1026" max="1026" width="16.5703125" customWidth="1"/>
    <col min="1027" max="1027" width="22.42578125" customWidth="1"/>
    <col min="1028" max="1028" width="22.5703125" customWidth="1"/>
    <col min="1029" max="1029" width="5.7109375" customWidth="1"/>
    <col min="1030" max="1279" width="11.42578125" customWidth="1"/>
    <col min="1280" max="1280" width="45" customWidth="1"/>
    <col min="1281" max="1281" width="12.7109375" customWidth="1"/>
    <col min="1282" max="1282" width="16.5703125" customWidth="1"/>
    <col min="1283" max="1283" width="22.42578125" customWidth="1"/>
    <col min="1284" max="1284" width="22.5703125" customWidth="1"/>
    <col min="1285" max="1285" width="5.7109375" customWidth="1"/>
    <col min="1286" max="1535" width="11.42578125" customWidth="1"/>
    <col min="1536" max="1536" width="45" customWidth="1"/>
    <col min="1537" max="1537" width="12.7109375" customWidth="1"/>
    <col min="1538" max="1538" width="16.5703125" customWidth="1"/>
    <col min="1539" max="1539" width="22.42578125" customWidth="1"/>
    <col min="1540" max="1540" width="22.5703125" customWidth="1"/>
    <col min="1541" max="1541" width="5.7109375" customWidth="1"/>
    <col min="1542" max="1791" width="11.42578125" customWidth="1"/>
    <col min="1792" max="1792" width="45" customWidth="1"/>
    <col min="1793" max="1793" width="12.7109375" customWidth="1"/>
    <col min="1794" max="1794" width="16.5703125" customWidth="1"/>
    <col min="1795" max="1795" width="22.42578125" customWidth="1"/>
    <col min="1796" max="1796" width="22.5703125" customWidth="1"/>
    <col min="1797" max="1797" width="5.7109375" customWidth="1"/>
    <col min="1798" max="2047" width="11.42578125" customWidth="1"/>
    <col min="2048" max="2048" width="45" customWidth="1"/>
    <col min="2049" max="2049" width="12.7109375" customWidth="1"/>
    <col min="2050" max="2050" width="16.5703125" customWidth="1"/>
    <col min="2051" max="2051" width="22.42578125" customWidth="1"/>
    <col min="2052" max="2052" width="22.5703125" customWidth="1"/>
    <col min="2053" max="2053" width="5.7109375" customWidth="1"/>
    <col min="2054" max="2303" width="11.42578125" customWidth="1"/>
    <col min="2304" max="2304" width="45" customWidth="1"/>
    <col min="2305" max="2305" width="12.7109375" customWidth="1"/>
    <col min="2306" max="2306" width="16.5703125" customWidth="1"/>
    <col min="2307" max="2307" width="22.42578125" customWidth="1"/>
    <col min="2308" max="2308" width="22.5703125" customWidth="1"/>
    <col min="2309" max="2309" width="5.7109375" customWidth="1"/>
    <col min="2310" max="2559" width="11.42578125" customWidth="1"/>
    <col min="2560" max="2560" width="45" customWidth="1"/>
    <col min="2561" max="2561" width="12.7109375" customWidth="1"/>
    <col min="2562" max="2562" width="16.5703125" customWidth="1"/>
    <col min="2563" max="2563" width="22.42578125" customWidth="1"/>
    <col min="2564" max="2564" width="22.5703125" customWidth="1"/>
    <col min="2565" max="2565" width="5.7109375" customWidth="1"/>
    <col min="2566" max="2815" width="11.42578125" customWidth="1"/>
    <col min="2816" max="2816" width="45" customWidth="1"/>
    <col min="2817" max="2817" width="12.7109375" customWidth="1"/>
    <col min="2818" max="2818" width="16.5703125" customWidth="1"/>
    <col min="2819" max="2819" width="22.42578125" customWidth="1"/>
    <col min="2820" max="2820" width="22.5703125" customWidth="1"/>
    <col min="2821" max="2821" width="5.7109375" customWidth="1"/>
    <col min="2822" max="3071" width="11.42578125" customWidth="1"/>
    <col min="3072" max="3072" width="45" customWidth="1"/>
    <col min="3073" max="3073" width="12.7109375" customWidth="1"/>
    <col min="3074" max="3074" width="16.5703125" customWidth="1"/>
    <col min="3075" max="3075" width="22.42578125" customWidth="1"/>
    <col min="3076" max="3076" width="22.5703125" customWidth="1"/>
    <col min="3077" max="3077" width="5.7109375" customWidth="1"/>
    <col min="3078" max="3327" width="11.42578125" customWidth="1"/>
    <col min="3328" max="3328" width="45" customWidth="1"/>
    <col min="3329" max="3329" width="12.7109375" customWidth="1"/>
    <col min="3330" max="3330" width="16.5703125" customWidth="1"/>
    <col min="3331" max="3331" width="22.42578125" customWidth="1"/>
    <col min="3332" max="3332" width="22.5703125" customWidth="1"/>
    <col min="3333" max="3333" width="5.7109375" customWidth="1"/>
    <col min="3334" max="3583" width="11.42578125" customWidth="1"/>
    <col min="3584" max="3584" width="45" customWidth="1"/>
    <col min="3585" max="3585" width="12.7109375" customWidth="1"/>
    <col min="3586" max="3586" width="16.5703125" customWidth="1"/>
    <col min="3587" max="3587" width="22.42578125" customWidth="1"/>
    <col min="3588" max="3588" width="22.5703125" customWidth="1"/>
    <col min="3589" max="3589" width="5.7109375" customWidth="1"/>
    <col min="3590" max="3839" width="11.42578125" customWidth="1"/>
    <col min="3840" max="3840" width="45" customWidth="1"/>
    <col min="3841" max="3841" width="12.7109375" customWidth="1"/>
    <col min="3842" max="3842" width="16.5703125" customWidth="1"/>
    <col min="3843" max="3843" width="22.42578125" customWidth="1"/>
    <col min="3844" max="3844" width="22.5703125" customWidth="1"/>
    <col min="3845" max="3845" width="5.7109375" customWidth="1"/>
    <col min="3846" max="4095" width="11.42578125" customWidth="1"/>
    <col min="4096" max="4096" width="45" customWidth="1"/>
    <col min="4097" max="4097" width="12.7109375" customWidth="1"/>
    <col min="4098" max="4098" width="16.5703125" customWidth="1"/>
    <col min="4099" max="4099" width="22.42578125" customWidth="1"/>
    <col min="4100" max="4100" width="22.5703125" customWidth="1"/>
    <col min="4101" max="4101" width="5.7109375" customWidth="1"/>
    <col min="4102" max="4351" width="11.42578125" customWidth="1"/>
    <col min="4352" max="4352" width="45" customWidth="1"/>
    <col min="4353" max="4353" width="12.7109375" customWidth="1"/>
    <col min="4354" max="4354" width="16.5703125" customWidth="1"/>
    <col min="4355" max="4355" width="22.42578125" customWidth="1"/>
    <col min="4356" max="4356" width="22.5703125" customWidth="1"/>
    <col min="4357" max="4357" width="5.7109375" customWidth="1"/>
    <col min="4358" max="4607" width="11.42578125" customWidth="1"/>
    <col min="4608" max="4608" width="45" customWidth="1"/>
    <col min="4609" max="4609" width="12.7109375" customWidth="1"/>
    <col min="4610" max="4610" width="16.5703125" customWidth="1"/>
    <col min="4611" max="4611" width="22.42578125" customWidth="1"/>
    <col min="4612" max="4612" width="22.5703125" customWidth="1"/>
    <col min="4613" max="4613" width="5.7109375" customWidth="1"/>
    <col min="4614" max="4863" width="11.42578125" customWidth="1"/>
    <col min="4864" max="4864" width="45" customWidth="1"/>
    <col min="4865" max="4865" width="12.7109375" customWidth="1"/>
    <col min="4866" max="4866" width="16.5703125" customWidth="1"/>
    <col min="4867" max="4867" width="22.42578125" customWidth="1"/>
    <col min="4868" max="4868" width="22.5703125" customWidth="1"/>
    <col min="4869" max="4869" width="5.7109375" customWidth="1"/>
    <col min="4870" max="5119" width="11.42578125" customWidth="1"/>
    <col min="5120" max="5120" width="45" customWidth="1"/>
    <col min="5121" max="5121" width="12.7109375" customWidth="1"/>
    <col min="5122" max="5122" width="16.5703125" customWidth="1"/>
    <col min="5123" max="5123" width="22.42578125" customWidth="1"/>
    <col min="5124" max="5124" width="22.5703125" customWidth="1"/>
    <col min="5125" max="5125" width="5.7109375" customWidth="1"/>
    <col min="5126" max="5375" width="11.42578125" customWidth="1"/>
    <col min="5376" max="5376" width="45" customWidth="1"/>
    <col min="5377" max="5377" width="12.7109375" customWidth="1"/>
    <col min="5378" max="5378" width="16.5703125" customWidth="1"/>
    <col min="5379" max="5379" width="22.42578125" customWidth="1"/>
    <col min="5380" max="5380" width="22.5703125" customWidth="1"/>
    <col min="5381" max="5381" width="5.7109375" customWidth="1"/>
    <col min="5382" max="5631" width="11.42578125" customWidth="1"/>
    <col min="5632" max="5632" width="45" customWidth="1"/>
    <col min="5633" max="5633" width="12.7109375" customWidth="1"/>
    <col min="5634" max="5634" width="16.5703125" customWidth="1"/>
    <col min="5635" max="5635" width="22.42578125" customWidth="1"/>
    <col min="5636" max="5636" width="22.5703125" customWidth="1"/>
    <col min="5637" max="5637" width="5.7109375" customWidth="1"/>
    <col min="5638" max="5887" width="11.42578125" customWidth="1"/>
    <col min="5888" max="5888" width="45" customWidth="1"/>
    <col min="5889" max="5889" width="12.7109375" customWidth="1"/>
    <col min="5890" max="5890" width="16.5703125" customWidth="1"/>
    <col min="5891" max="5891" width="22.42578125" customWidth="1"/>
    <col min="5892" max="5892" width="22.5703125" customWidth="1"/>
    <col min="5893" max="5893" width="5.7109375" customWidth="1"/>
    <col min="5894" max="6143" width="11.42578125" customWidth="1"/>
    <col min="6144" max="6144" width="45" customWidth="1"/>
    <col min="6145" max="6145" width="12.7109375" customWidth="1"/>
    <col min="6146" max="6146" width="16.5703125" customWidth="1"/>
    <col min="6147" max="6147" width="22.42578125" customWidth="1"/>
    <col min="6148" max="6148" width="22.5703125" customWidth="1"/>
    <col min="6149" max="6149" width="5.7109375" customWidth="1"/>
    <col min="6150" max="6399" width="11.42578125" customWidth="1"/>
    <col min="6400" max="6400" width="45" customWidth="1"/>
    <col min="6401" max="6401" width="12.7109375" customWidth="1"/>
    <col min="6402" max="6402" width="16.5703125" customWidth="1"/>
    <col min="6403" max="6403" width="22.42578125" customWidth="1"/>
    <col min="6404" max="6404" width="22.5703125" customWidth="1"/>
    <col min="6405" max="6405" width="5.7109375" customWidth="1"/>
    <col min="6406" max="6655" width="11.42578125" customWidth="1"/>
    <col min="6656" max="6656" width="45" customWidth="1"/>
    <col min="6657" max="6657" width="12.7109375" customWidth="1"/>
    <col min="6658" max="6658" width="16.5703125" customWidth="1"/>
    <col min="6659" max="6659" width="22.42578125" customWidth="1"/>
    <col min="6660" max="6660" width="22.5703125" customWidth="1"/>
    <col min="6661" max="6661" width="5.7109375" customWidth="1"/>
    <col min="6662" max="6911" width="11.42578125" customWidth="1"/>
    <col min="6912" max="6912" width="45" customWidth="1"/>
    <col min="6913" max="6913" width="12.7109375" customWidth="1"/>
    <col min="6914" max="6914" width="16.5703125" customWidth="1"/>
    <col min="6915" max="6915" width="22.42578125" customWidth="1"/>
    <col min="6916" max="6916" width="22.5703125" customWidth="1"/>
    <col min="6917" max="6917" width="5.7109375" customWidth="1"/>
    <col min="6918" max="7167" width="11.42578125" customWidth="1"/>
    <col min="7168" max="7168" width="45" customWidth="1"/>
    <col min="7169" max="7169" width="12.7109375" customWidth="1"/>
    <col min="7170" max="7170" width="16.5703125" customWidth="1"/>
    <col min="7171" max="7171" width="22.42578125" customWidth="1"/>
    <col min="7172" max="7172" width="22.5703125" customWidth="1"/>
    <col min="7173" max="7173" width="5.7109375" customWidth="1"/>
    <col min="7174" max="7423" width="11.42578125" customWidth="1"/>
    <col min="7424" max="7424" width="45" customWidth="1"/>
    <col min="7425" max="7425" width="12.7109375" customWidth="1"/>
    <col min="7426" max="7426" width="16.5703125" customWidth="1"/>
    <col min="7427" max="7427" width="22.42578125" customWidth="1"/>
    <col min="7428" max="7428" width="22.5703125" customWidth="1"/>
    <col min="7429" max="7429" width="5.7109375" customWidth="1"/>
    <col min="7430" max="7679" width="11.42578125" customWidth="1"/>
    <col min="7680" max="7680" width="45" customWidth="1"/>
    <col min="7681" max="7681" width="12.7109375" customWidth="1"/>
    <col min="7682" max="7682" width="16.5703125" customWidth="1"/>
    <col min="7683" max="7683" width="22.42578125" customWidth="1"/>
    <col min="7684" max="7684" width="22.5703125" customWidth="1"/>
    <col min="7685" max="7685" width="5.7109375" customWidth="1"/>
    <col min="7686" max="7935" width="11.42578125" customWidth="1"/>
    <col min="7936" max="7936" width="45" customWidth="1"/>
    <col min="7937" max="7937" width="12.7109375" customWidth="1"/>
    <col min="7938" max="7938" width="16.5703125" customWidth="1"/>
    <col min="7939" max="7939" width="22.42578125" customWidth="1"/>
    <col min="7940" max="7940" width="22.5703125" customWidth="1"/>
    <col min="7941" max="7941" width="5.7109375" customWidth="1"/>
    <col min="7942" max="8191" width="11.42578125" customWidth="1"/>
    <col min="8192" max="8192" width="45" customWidth="1"/>
    <col min="8193" max="8193" width="12.7109375" customWidth="1"/>
    <col min="8194" max="8194" width="16.5703125" customWidth="1"/>
    <col min="8195" max="8195" width="22.42578125" customWidth="1"/>
    <col min="8196" max="8196" width="22.5703125" customWidth="1"/>
    <col min="8197" max="8197" width="5.7109375" customWidth="1"/>
    <col min="8198" max="8447" width="11.42578125" customWidth="1"/>
    <col min="8448" max="8448" width="45" customWidth="1"/>
    <col min="8449" max="8449" width="12.7109375" customWidth="1"/>
    <col min="8450" max="8450" width="16.5703125" customWidth="1"/>
    <col min="8451" max="8451" width="22.42578125" customWidth="1"/>
    <col min="8452" max="8452" width="22.5703125" customWidth="1"/>
    <col min="8453" max="8453" width="5.7109375" customWidth="1"/>
    <col min="8454" max="8703" width="11.42578125" customWidth="1"/>
    <col min="8704" max="8704" width="45" customWidth="1"/>
    <col min="8705" max="8705" width="12.7109375" customWidth="1"/>
    <col min="8706" max="8706" width="16.5703125" customWidth="1"/>
    <col min="8707" max="8707" width="22.42578125" customWidth="1"/>
    <col min="8708" max="8708" width="22.5703125" customWidth="1"/>
    <col min="8709" max="8709" width="5.7109375" customWidth="1"/>
    <col min="8710" max="8959" width="11.42578125" customWidth="1"/>
    <col min="8960" max="8960" width="45" customWidth="1"/>
    <col min="8961" max="8961" width="12.7109375" customWidth="1"/>
    <col min="8962" max="8962" width="16.5703125" customWidth="1"/>
    <col min="8963" max="8963" width="22.42578125" customWidth="1"/>
    <col min="8964" max="8964" width="22.5703125" customWidth="1"/>
    <col min="8965" max="8965" width="5.7109375" customWidth="1"/>
    <col min="8966" max="9215" width="11.42578125" customWidth="1"/>
    <col min="9216" max="9216" width="45" customWidth="1"/>
    <col min="9217" max="9217" width="12.7109375" customWidth="1"/>
    <col min="9218" max="9218" width="16.5703125" customWidth="1"/>
    <col min="9219" max="9219" width="22.42578125" customWidth="1"/>
    <col min="9220" max="9220" width="22.5703125" customWidth="1"/>
    <col min="9221" max="9221" width="5.7109375" customWidth="1"/>
    <col min="9222" max="9471" width="11.42578125" customWidth="1"/>
    <col min="9472" max="9472" width="45" customWidth="1"/>
    <col min="9473" max="9473" width="12.7109375" customWidth="1"/>
    <col min="9474" max="9474" width="16.5703125" customWidth="1"/>
    <col min="9475" max="9475" width="22.42578125" customWidth="1"/>
    <col min="9476" max="9476" width="22.5703125" customWidth="1"/>
    <col min="9477" max="9477" width="5.7109375" customWidth="1"/>
    <col min="9478" max="9727" width="11.42578125" customWidth="1"/>
    <col min="9728" max="9728" width="45" customWidth="1"/>
    <col min="9729" max="9729" width="12.7109375" customWidth="1"/>
    <col min="9730" max="9730" width="16.5703125" customWidth="1"/>
    <col min="9731" max="9731" width="22.42578125" customWidth="1"/>
    <col min="9732" max="9732" width="22.5703125" customWidth="1"/>
    <col min="9733" max="9733" width="5.7109375" customWidth="1"/>
    <col min="9734" max="9983" width="11.42578125" customWidth="1"/>
    <col min="9984" max="9984" width="45" customWidth="1"/>
    <col min="9985" max="9985" width="12.7109375" customWidth="1"/>
    <col min="9986" max="9986" width="16.5703125" customWidth="1"/>
    <col min="9987" max="9987" width="22.42578125" customWidth="1"/>
    <col min="9988" max="9988" width="22.5703125" customWidth="1"/>
    <col min="9989" max="9989" width="5.7109375" customWidth="1"/>
    <col min="9990" max="10239" width="11.42578125" customWidth="1"/>
    <col min="10240" max="10240" width="45" customWidth="1"/>
    <col min="10241" max="10241" width="12.7109375" customWidth="1"/>
    <col min="10242" max="10242" width="16.5703125" customWidth="1"/>
    <col min="10243" max="10243" width="22.42578125" customWidth="1"/>
    <col min="10244" max="10244" width="22.5703125" customWidth="1"/>
    <col min="10245" max="10245" width="5.7109375" customWidth="1"/>
    <col min="10246" max="10495" width="11.42578125" customWidth="1"/>
    <col min="10496" max="10496" width="45" customWidth="1"/>
    <col min="10497" max="10497" width="12.7109375" customWidth="1"/>
    <col min="10498" max="10498" width="16.5703125" customWidth="1"/>
    <col min="10499" max="10499" width="22.42578125" customWidth="1"/>
    <col min="10500" max="10500" width="22.5703125" customWidth="1"/>
    <col min="10501" max="10501" width="5.7109375" customWidth="1"/>
    <col min="10502" max="10751" width="11.42578125" customWidth="1"/>
    <col min="10752" max="10752" width="45" customWidth="1"/>
    <col min="10753" max="10753" width="12.7109375" customWidth="1"/>
    <col min="10754" max="10754" width="16.5703125" customWidth="1"/>
    <col min="10755" max="10755" width="22.42578125" customWidth="1"/>
    <col min="10756" max="10756" width="22.5703125" customWidth="1"/>
    <col min="10757" max="10757" width="5.7109375" customWidth="1"/>
    <col min="10758" max="11007" width="11.42578125" customWidth="1"/>
    <col min="11008" max="11008" width="45" customWidth="1"/>
    <col min="11009" max="11009" width="12.7109375" customWidth="1"/>
    <col min="11010" max="11010" width="16.5703125" customWidth="1"/>
    <col min="11011" max="11011" width="22.42578125" customWidth="1"/>
    <col min="11012" max="11012" width="22.5703125" customWidth="1"/>
    <col min="11013" max="11013" width="5.7109375" customWidth="1"/>
    <col min="11014" max="11263" width="11.42578125" customWidth="1"/>
    <col min="11264" max="11264" width="45" customWidth="1"/>
    <col min="11265" max="11265" width="12.7109375" customWidth="1"/>
    <col min="11266" max="11266" width="16.5703125" customWidth="1"/>
    <col min="11267" max="11267" width="22.42578125" customWidth="1"/>
    <col min="11268" max="11268" width="22.5703125" customWidth="1"/>
    <col min="11269" max="11269" width="5.7109375" customWidth="1"/>
    <col min="11270" max="11519" width="11.42578125" customWidth="1"/>
    <col min="11520" max="11520" width="45" customWidth="1"/>
    <col min="11521" max="11521" width="12.7109375" customWidth="1"/>
    <col min="11522" max="11522" width="16.5703125" customWidth="1"/>
    <col min="11523" max="11523" width="22.42578125" customWidth="1"/>
    <col min="11524" max="11524" width="22.5703125" customWidth="1"/>
    <col min="11525" max="11525" width="5.7109375" customWidth="1"/>
    <col min="11526" max="11775" width="11.42578125" customWidth="1"/>
    <col min="11776" max="11776" width="45" customWidth="1"/>
    <col min="11777" max="11777" width="12.7109375" customWidth="1"/>
    <col min="11778" max="11778" width="16.5703125" customWidth="1"/>
    <col min="11779" max="11779" width="22.42578125" customWidth="1"/>
    <col min="11780" max="11780" width="22.5703125" customWidth="1"/>
    <col min="11781" max="11781" width="5.7109375" customWidth="1"/>
    <col min="11782" max="12031" width="11.42578125" customWidth="1"/>
    <col min="12032" max="12032" width="45" customWidth="1"/>
    <col min="12033" max="12033" width="12.7109375" customWidth="1"/>
    <col min="12034" max="12034" width="16.5703125" customWidth="1"/>
    <col min="12035" max="12035" width="22.42578125" customWidth="1"/>
    <col min="12036" max="12036" width="22.5703125" customWidth="1"/>
    <col min="12037" max="12037" width="5.7109375" customWidth="1"/>
    <col min="12038" max="12287" width="11.42578125" customWidth="1"/>
    <col min="12288" max="12288" width="45" customWidth="1"/>
    <col min="12289" max="12289" width="12.7109375" customWidth="1"/>
    <col min="12290" max="12290" width="16.5703125" customWidth="1"/>
    <col min="12291" max="12291" width="22.42578125" customWidth="1"/>
    <col min="12292" max="12292" width="22.5703125" customWidth="1"/>
    <col min="12293" max="12293" width="5.7109375" customWidth="1"/>
    <col min="12294" max="12543" width="11.42578125" customWidth="1"/>
    <col min="12544" max="12544" width="45" customWidth="1"/>
    <col min="12545" max="12545" width="12.7109375" customWidth="1"/>
    <col min="12546" max="12546" width="16.5703125" customWidth="1"/>
    <col min="12547" max="12547" width="22.42578125" customWidth="1"/>
    <col min="12548" max="12548" width="22.5703125" customWidth="1"/>
    <col min="12549" max="12549" width="5.7109375" customWidth="1"/>
    <col min="12550" max="12799" width="11.42578125" customWidth="1"/>
    <col min="12800" max="12800" width="45" customWidth="1"/>
    <col min="12801" max="12801" width="12.7109375" customWidth="1"/>
    <col min="12802" max="12802" width="16.5703125" customWidth="1"/>
    <col min="12803" max="12803" width="22.42578125" customWidth="1"/>
    <col min="12804" max="12804" width="22.5703125" customWidth="1"/>
    <col min="12805" max="12805" width="5.7109375" customWidth="1"/>
    <col min="12806" max="13055" width="11.42578125" customWidth="1"/>
    <col min="13056" max="13056" width="45" customWidth="1"/>
    <col min="13057" max="13057" width="12.7109375" customWidth="1"/>
    <col min="13058" max="13058" width="16.5703125" customWidth="1"/>
    <col min="13059" max="13059" width="22.42578125" customWidth="1"/>
    <col min="13060" max="13060" width="22.5703125" customWidth="1"/>
    <col min="13061" max="13061" width="5.7109375" customWidth="1"/>
    <col min="13062" max="13311" width="11.42578125" customWidth="1"/>
    <col min="13312" max="13312" width="45" customWidth="1"/>
    <col min="13313" max="13313" width="12.7109375" customWidth="1"/>
    <col min="13314" max="13314" width="16.5703125" customWidth="1"/>
    <col min="13315" max="13315" width="22.42578125" customWidth="1"/>
    <col min="13316" max="13316" width="22.5703125" customWidth="1"/>
    <col min="13317" max="13317" width="5.7109375" customWidth="1"/>
    <col min="13318" max="13567" width="11.42578125" customWidth="1"/>
    <col min="13568" max="13568" width="45" customWidth="1"/>
    <col min="13569" max="13569" width="12.7109375" customWidth="1"/>
    <col min="13570" max="13570" width="16.5703125" customWidth="1"/>
    <col min="13571" max="13571" width="22.42578125" customWidth="1"/>
    <col min="13572" max="13572" width="22.5703125" customWidth="1"/>
    <col min="13573" max="13573" width="5.7109375" customWidth="1"/>
    <col min="13574" max="13823" width="11.42578125" customWidth="1"/>
    <col min="13824" max="13824" width="45" customWidth="1"/>
    <col min="13825" max="13825" width="12.7109375" customWidth="1"/>
    <col min="13826" max="13826" width="16.5703125" customWidth="1"/>
    <col min="13827" max="13827" width="22.42578125" customWidth="1"/>
    <col min="13828" max="13828" width="22.5703125" customWidth="1"/>
    <col min="13829" max="13829" width="5.7109375" customWidth="1"/>
    <col min="13830" max="14079" width="11.42578125" customWidth="1"/>
    <col min="14080" max="14080" width="45" customWidth="1"/>
    <col min="14081" max="14081" width="12.7109375" customWidth="1"/>
    <col min="14082" max="14082" width="16.5703125" customWidth="1"/>
    <col min="14083" max="14083" width="22.42578125" customWidth="1"/>
    <col min="14084" max="14084" width="22.5703125" customWidth="1"/>
    <col min="14085" max="14085" width="5.7109375" customWidth="1"/>
    <col min="14086" max="14335" width="11.42578125" customWidth="1"/>
    <col min="14336" max="14336" width="45" customWidth="1"/>
    <col min="14337" max="14337" width="12.7109375" customWidth="1"/>
    <col min="14338" max="14338" width="16.5703125" customWidth="1"/>
    <col min="14339" max="14339" width="22.42578125" customWidth="1"/>
    <col min="14340" max="14340" width="22.5703125" customWidth="1"/>
    <col min="14341" max="14341" width="5.7109375" customWidth="1"/>
    <col min="14342" max="14591" width="11.42578125" customWidth="1"/>
    <col min="14592" max="14592" width="45" customWidth="1"/>
    <col min="14593" max="14593" width="12.7109375" customWidth="1"/>
    <col min="14594" max="14594" width="16.5703125" customWidth="1"/>
    <col min="14595" max="14595" width="22.42578125" customWidth="1"/>
    <col min="14596" max="14596" width="22.5703125" customWidth="1"/>
    <col min="14597" max="14597" width="5.7109375" customWidth="1"/>
    <col min="14598" max="14847" width="11.42578125" customWidth="1"/>
    <col min="14848" max="14848" width="45" customWidth="1"/>
    <col min="14849" max="14849" width="12.7109375" customWidth="1"/>
    <col min="14850" max="14850" width="16.5703125" customWidth="1"/>
    <col min="14851" max="14851" width="22.42578125" customWidth="1"/>
    <col min="14852" max="14852" width="22.5703125" customWidth="1"/>
    <col min="14853" max="14853" width="5.7109375" customWidth="1"/>
    <col min="14854" max="15103" width="11.42578125" customWidth="1"/>
    <col min="15104" max="15104" width="45" customWidth="1"/>
    <col min="15105" max="15105" width="12.7109375" customWidth="1"/>
    <col min="15106" max="15106" width="16.5703125" customWidth="1"/>
    <col min="15107" max="15107" width="22.42578125" customWidth="1"/>
    <col min="15108" max="15108" width="22.5703125" customWidth="1"/>
    <col min="15109" max="15109" width="5.7109375" customWidth="1"/>
    <col min="15110" max="15359" width="11.42578125" customWidth="1"/>
    <col min="15360" max="15360" width="45" customWidth="1"/>
    <col min="15361" max="15361" width="12.7109375" customWidth="1"/>
    <col min="15362" max="15362" width="16.5703125" customWidth="1"/>
    <col min="15363" max="15363" width="22.42578125" customWidth="1"/>
    <col min="15364" max="15364" width="22.5703125" customWidth="1"/>
    <col min="15365" max="15365" width="5.7109375" customWidth="1"/>
    <col min="15366" max="15615" width="11.42578125" customWidth="1"/>
    <col min="15616" max="15616" width="45" customWidth="1"/>
    <col min="15617" max="15617" width="12.7109375" customWidth="1"/>
    <col min="15618" max="15618" width="16.5703125" customWidth="1"/>
    <col min="15619" max="15619" width="22.42578125" customWidth="1"/>
    <col min="15620" max="15620" width="22.5703125" customWidth="1"/>
    <col min="15621" max="15621" width="5.7109375" customWidth="1"/>
    <col min="15622" max="15871" width="11.42578125" customWidth="1"/>
    <col min="15872" max="15872" width="45" customWidth="1"/>
    <col min="15873" max="15873" width="12.7109375" customWidth="1"/>
    <col min="15874" max="15874" width="16.5703125" customWidth="1"/>
    <col min="15875" max="15875" width="22.42578125" customWidth="1"/>
    <col min="15876" max="15876" width="22.5703125" customWidth="1"/>
    <col min="15877" max="15877" width="5.7109375" customWidth="1"/>
    <col min="15878" max="16127" width="11.42578125" customWidth="1"/>
    <col min="16128" max="16128" width="45" customWidth="1"/>
    <col min="16129" max="16129" width="12.7109375" customWidth="1"/>
    <col min="16130" max="16130" width="16.5703125" customWidth="1"/>
    <col min="16131" max="16131" width="22.42578125" customWidth="1"/>
    <col min="16132" max="16132" width="22.5703125" customWidth="1"/>
    <col min="16133" max="16133" width="5.7109375" customWidth="1"/>
    <col min="16134" max="16384" width="11.42578125" customWidth="1"/>
  </cols>
  <sheetData>
    <row r="1" spans="1:6" ht="15" customHeight="1">
      <c r="A1" s="356" t="s">
        <v>76</v>
      </c>
      <c r="B1" s="356" t="s">
        <v>77</v>
      </c>
      <c r="C1" s="358" t="s">
        <v>18</v>
      </c>
      <c r="D1" s="360" t="s">
        <v>78</v>
      </c>
      <c r="E1" s="362" t="s">
        <v>79</v>
      </c>
      <c r="F1" s="33"/>
    </row>
    <row r="2" spans="1:6">
      <c r="A2" s="357"/>
      <c r="B2" s="357"/>
      <c r="C2" s="359"/>
      <c r="D2" s="361"/>
      <c r="E2" s="363"/>
    </row>
    <row r="3" spans="1:6" ht="15.75">
      <c r="A3" s="99" t="s">
        <v>176</v>
      </c>
      <c r="B3" s="100" t="s">
        <v>119</v>
      </c>
      <c r="C3" s="101">
        <v>9</v>
      </c>
      <c r="D3" s="64"/>
      <c r="E3" s="64"/>
      <c r="F3" s="65"/>
    </row>
    <row r="4" spans="1:6" ht="15.75">
      <c r="A4" s="102" t="s">
        <v>177</v>
      </c>
      <c r="B4" s="100" t="s">
        <v>119</v>
      </c>
      <c r="C4" s="101">
        <v>10</v>
      </c>
      <c r="D4" s="64"/>
      <c r="E4" s="64"/>
      <c r="F4" s="65"/>
    </row>
    <row r="5" spans="1:6" ht="15.75">
      <c r="A5" s="103" t="s">
        <v>180</v>
      </c>
      <c r="B5" s="100" t="s">
        <v>119</v>
      </c>
      <c r="C5" s="101">
        <v>1</v>
      </c>
      <c r="D5" s="64"/>
      <c r="E5" s="64"/>
      <c r="F5" s="65"/>
    </row>
    <row r="6" spans="1:6" ht="15.75">
      <c r="A6" s="103" t="s">
        <v>179</v>
      </c>
      <c r="B6" s="100" t="s">
        <v>119</v>
      </c>
      <c r="C6" s="104">
        <v>3</v>
      </c>
      <c r="D6" s="64"/>
      <c r="E6" s="64"/>
      <c r="F6" s="65"/>
    </row>
    <row r="7" spans="1:6" ht="15.75">
      <c r="A7" s="105" t="s">
        <v>392</v>
      </c>
      <c r="B7" s="100" t="s">
        <v>119</v>
      </c>
      <c r="C7" s="101">
        <v>3</v>
      </c>
      <c r="D7" s="64"/>
      <c r="E7" s="64"/>
      <c r="F7" s="65"/>
    </row>
    <row r="8" spans="1:6" ht="15.75">
      <c r="A8" s="105" t="s">
        <v>178</v>
      </c>
      <c r="B8" s="100" t="s">
        <v>119</v>
      </c>
      <c r="C8" s="101">
        <v>3</v>
      </c>
      <c r="D8" s="64"/>
      <c r="E8" s="64"/>
      <c r="F8" s="65"/>
    </row>
    <row r="9" spans="1:6" ht="18" customHeight="1">
      <c r="A9" s="103" t="s">
        <v>182</v>
      </c>
      <c r="B9" s="100" t="s">
        <v>119</v>
      </c>
      <c r="C9" s="101">
        <v>2</v>
      </c>
      <c r="D9" s="64"/>
      <c r="E9" s="64"/>
      <c r="F9" s="65"/>
    </row>
    <row r="10" spans="1:6" ht="18.75" customHeight="1">
      <c r="A10" s="103" t="s">
        <v>183</v>
      </c>
      <c r="B10" s="100" t="s">
        <v>119</v>
      </c>
      <c r="C10" s="101">
        <v>10</v>
      </c>
      <c r="D10" s="64"/>
      <c r="E10" s="64"/>
      <c r="F10" s="65"/>
    </row>
    <row r="11" spans="1:6" ht="20.25" customHeight="1">
      <c r="A11" s="103" t="s">
        <v>288</v>
      </c>
      <c r="B11" s="100" t="s">
        <v>119</v>
      </c>
      <c r="C11" s="101">
        <v>10</v>
      </c>
      <c r="D11" s="64"/>
      <c r="E11" s="64"/>
      <c r="F11" s="65"/>
    </row>
    <row r="12" spans="1:6" ht="18.75" customHeight="1">
      <c r="A12" s="103" t="s">
        <v>187</v>
      </c>
      <c r="B12" s="100" t="s">
        <v>119</v>
      </c>
      <c r="C12" s="101">
        <v>2</v>
      </c>
      <c r="D12" s="64"/>
      <c r="E12" s="64"/>
      <c r="F12" s="65"/>
    </row>
    <row r="13" spans="1:6" ht="15.75">
      <c r="A13" s="103" t="s">
        <v>186</v>
      </c>
      <c r="B13" s="100" t="s">
        <v>119</v>
      </c>
      <c r="C13" s="101">
        <v>2</v>
      </c>
      <c r="D13" s="64"/>
      <c r="E13" s="64"/>
      <c r="F13" s="65"/>
    </row>
    <row r="14" spans="1:6" ht="15.75">
      <c r="A14" s="103" t="s">
        <v>181</v>
      </c>
      <c r="B14" s="100" t="s">
        <v>119</v>
      </c>
      <c r="C14" s="101">
        <v>2</v>
      </c>
      <c r="D14" s="64"/>
      <c r="E14" s="64"/>
      <c r="F14" s="65"/>
    </row>
    <row r="15" spans="1:6" ht="15.75">
      <c r="A15" s="103" t="s">
        <v>185</v>
      </c>
      <c r="B15" s="100" t="s">
        <v>119</v>
      </c>
      <c r="C15" s="101">
        <v>2</v>
      </c>
      <c r="D15" s="64"/>
      <c r="E15" s="64"/>
      <c r="F15" s="65"/>
    </row>
    <row r="16" spans="1:6" ht="15.75">
      <c r="A16" s="103" t="s">
        <v>190</v>
      </c>
      <c r="B16" s="100" t="s">
        <v>119</v>
      </c>
      <c r="C16" s="101">
        <v>2</v>
      </c>
      <c r="D16" s="64"/>
      <c r="E16" s="64"/>
      <c r="F16" s="65"/>
    </row>
    <row r="17" spans="1:6" ht="15.75">
      <c r="A17" s="103" t="s">
        <v>184</v>
      </c>
      <c r="B17" s="100" t="s">
        <v>119</v>
      </c>
      <c r="C17" s="101">
        <v>4</v>
      </c>
      <c r="D17" s="64"/>
      <c r="E17" s="64"/>
      <c r="F17" s="65"/>
    </row>
    <row r="18" spans="1:6" ht="15.75">
      <c r="A18" s="103" t="s">
        <v>198</v>
      </c>
      <c r="B18" s="100" t="s">
        <v>119</v>
      </c>
      <c r="C18" s="101">
        <v>4</v>
      </c>
      <c r="D18" s="64"/>
      <c r="E18" s="64"/>
      <c r="F18" s="65"/>
    </row>
    <row r="19" spans="1:6" ht="15.75">
      <c r="A19" s="105" t="s">
        <v>164</v>
      </c>
      <c r="B19" s="100" t="s">
        <v>119</v>
      </c>
      <c r="C19" s="101">
        <v>3</v>
      </c>
      <c r="D19" s="64"/>
      <c r="E19" s="64"/>
      <c r="F19" s="65"/>
    </row>
    <row r="20" spans="1:6" ht="15.75">
      <c r="A20" s="105" t="s">
        <v>337</v>
      </c>
      <c r="B20" s="100" t="s">
        <v>119</v>
      </c>
      <c r="C20" s="101">
        <v>2</v>
      </c>
      <c r="D20" s="64"/>
      <c r="E20" s="64"/>
      <c r="F20" s="65"/>
    </row>
    <row r="21" spans="1:6" ht="15.75">
      <c r="A21" s="103" t="s">
        <v>314</v>
      </c>
      <c r="B21" s="100" t="s">
        <v>119</v>
      </c>
      <c r="C21" s="101">
        <v>1</v>
      </c>
      <c r="D21" s="64"/>
      <c r="E21" s="64"/>
      <c r="F21" s="65"/>
    </row>
    <row r="22" spans="1:6" ht="15.75" hidden="1">
      <c r="A22" s="103" t="s">
        <v>189</v>
      </c>
      <c r="B22" s="100" t="s">
        <v>119</v>
      </c>
      <c r="C22" s="101">
        <v>1</v>
      </c>
      <c r="D22" s="66"/>
      <c r="E22" s="64"/>
      <c r="F22" s="65"/>
    </row>
    <row r="23" spans="1:6" ht="15.75" hidden="1">
      <c r="A23" s="105" t="s">
        <v>197</v>
      </c>
      <c r="B23" s="100" t="s">
        <v>119</v>
      </c>
      <c r="C23" s="101">
        <v>2</v>
      </c>
      <c r="D23" s="64"/>
      <c r="E23" s="64"/>
      <c r="F23" s="65"/>
    </row>
    <row r="24" spans="1:6" ht="15.75" hidden="1">
      <c r="A24" s="105" t="s">
        <v>191</v>
      </c>
      <c r="B24" s="100" t="s">
        <v>119</v>
      </c>
      <c r="C24" s="101">
        <v>2</v>
      </c>
      <c r="D24" s="64"/>
      <c r="E24" s="64"/>
      <c r="F24" s="65"/>
    </row>
    <row r="25" spans="1:6" ht="15.75" hidden="1">
      <c r="A25" s="105" t="s">
        <v>192</v>
      </c>
      <c r="B25" s="100" t="s">
        <v>119</v>
      </c>
      <c r="C25" s="101">
        <v>4</v>
      </c>
      <c r="D25" s="64"/>
      <c r="E25" s="64"/>
      <c r="F25" s="65"/>
    </row>
    <row r="26" spans="1:6" ht="15.75" hidden="1">
      <c r="A26" s="105" t="s">
        <v>193</v>
      </c>
      <c r="B26" s="100" t="s">
        <v>119</v>
      </c>
      <c r="C26" s="101">
        <v>6</v>
      </c>
      <c r="D26" s="64"/>
      <c r="E26" s="64"/>
      <c r="F26" s="65"/>
    </row>
    <row r="27" spans="1:6" ht="15.75" hidden="1">
      <c r="A27" s="105" t="s">
        <v>194</v>
      </c>
      <c r="B27" s="100" t="s">
        <v>119</v>
      </c>
      <c r="C27" s="101">
        <v>2</v>
      </c>
      <c r="D27" s="64"/>
      <c r="E27" s="64"/>
      <c r="F27" s="65"/>
    </row>
    <row r="28" spans="1:6" ht="15.75" hidden="1">
      <c r="A28" s="105" t="s">
        <v>195</v>
      </c>
      <c r="B28" s="100" t="s">
        <v>119</v>
      </c>
      <c r="C28" s="101">
        <v>12</v>
      </c>
      <c r="D28" s="64"/>
      <c r="E28" s="64"/>
      <c r="F28" s="65"/>
    </row>
    <row r="29" spans="1:6" ht="15.75" hidden="1">
      <c r="A29" s="106" t="s">
        <v>196</v>
      </c>
      <c r="B29" s="100" t="s">
        <v>119</v>
      </c>
      <c r="C29" s="101">
        <v>2</v>
      </c>
      <c r="D29" s="64"/>
      <c r="E29" s="64"/>
      <c r="F29" s="65"/>
    </row>
    <row r="30" spans="1:6" ht="15.75" hidden="1">
      <c r="A30" s="103" t="s">
        <v>289</v>
      </c>
      <c r="B30" s="100" t="s">
        <v>119</v>
      </c>
      <c r="C30" s="101">
        <v>2</v>
      </c>
      <c r="D30" s="64"/>
      <c r="E30" s="64"/>
      <c r="F30" s="65"/>
    </row>
    <row r="31" spans="1:6" ht="15.75" hidden="1">
      <c r="A31" s="103" t="s">
        <v>290</v>
      </c>
      <c r="B31" s="100" t="s">
        <v>119</v>
      </c>
      <c r="C31" s="104">
        <v>4</v>
      </c>
      <c r="D31" s="64"/>
      <c r="E31" s="64"/>
      <c r="F31" s="65"/>
    </row>
    <row r="32" spans="1:6" ht="15.75" hidden="1">
      <c r="A32" s="103" t="s">
        <v>200</v>
      </c>
      <c r="B32" s="100" t="s">
        <v>119</v>
      </c>
      <c r="C32" s="101">
        <v>6</v>
      </c>
      <c r="D32" s="64"/>
      <c r="E32" s="64"/>
      <c r="F32" s="65"/>
    </row>
    <row r="33" spans="1:6" ht="15.75" hidden="1">
      <c r="A33" s="105" t="s">
        <v>199</v>
      </c>
      <c r="B33" s="100" t="s">
        <v>119</v>
      </c>
      <c r="C33" s="101">
        <v>2</v>
      </c>
      <c r="D33" s="64"/>
      <c r="E33" s="64"/>
      <c r="F33" s="65"/>
    </row>
    <row r="34" spans="1:6" ht="15.75" hidden="1">
      <c r="A34" s="103" t="s">
        <v>201</v>
      </c>
      <c r="B34" s="100" t="s">
        <v>119</v>
      </c>
      <c r="C34" s="101">
        <v>2</v>
      </c>
      <c r="D34" s="64"/>
      <c r="E34" s="64"/>
      <c r="F34" s="65"/>
    </row>
    <row r="35" spans="1:6" ht="15.75" hidden="1">
      <c r="A35" s="105" t="s">
        <v>202</v>
      </c>
      <c r="B35" s="100" t="s">
        <v>119</v>
      </c>
      <c r="C35" s="101">
        <v>4</v>
      </c>
      <c r="D35" s="64"/>
      <c r="E35" s="64"/>
      <c r="F35" s="65"/>
    </row>
    <row r="36" spans="1:6" ht="15.75" hidden="1">
      <c r="A36" s="105" t="s">
        <v>203</v>
      </c>
      <c r="B36" s="100" t="s">
        <v>119</v>
      </c>
      <c r="C36" s="101">
        <v>2</v>
      </c>
      <c r="D36" s="64"/>
      <c r="E36" s="64"/>
      <c r="F36" s="65"/>
    </row>
    <row r="37" spans="1:6" ht="15.75" hidden="1">
      <c r="A37" s="103" t="s">
        <v>204</v>
      </c>
      <c r="B37" s="100" t="s">
        <v>119</v>
      </c>
      <c r="C37" s="101">
        <v>2</v>
      </c>
      <c r="D37" s="64"/>
      <c r="E37" s="64"/>
      <c r="F37" s="65"/>
    </row>
    <row r="38" spans="1:6" ht="15.75" hidden="1">
      <c r="A38" s="103" t="s">
        <v>205</v>
      </c>
      <c r="B38" s="100" t="s">
        <v>119</v>
      </c>
      <c r="C38" s="101">
        <v>2</v>
      </c>
      <c r="D38" s="64"/>
      <c r="E38" s="64"/>
      <c r="F38" s="65"/>
    </row>
    <row r="39" spans="1:6" ht="15.75" hidden="1">
      <c r="A39" s="103" t="s">
        <v>206</v>
      </c>
      <c r="B39" s="100" t="s">
        <v>119</v>
      </c>
      <c r="C39" s="101">
        <v>10</v>
      </c>
      <c r="D39" s="64"/>
      <c r="E39" s="64"/>
      <c r="F39" s="65"/>
    </row>
    <row r="40" spans="1:6" ht="15.75" hidden="1">
      <c r="A40" s="103" t="s">
        <v>207</v>
      </c>
      <c r="B40" s="100" t="s">
        <v>119</v>
      </c>
      <c r="C40" s="101">
        <v>1</v>
      </c>
      <c r="D40" s="64"/>
      <c r="E40" s="64"/>
      <c r="F40" s="65"/>
    </row>
    <row r="41" spans="1:6" ht="15.75" hidden="1">
      <c r="A41" s="103" t="s">
        <v>208</v>
      </c>
      <c r="B41" s="100" t="s">
        <v>119</v>
      </c>
      <c r="C41" s="101">
        <v>1</v>
      </c>
      <c r="D41" s="64"/>
      <c r="E41" s="64"/>
      <c r="F41" s="65"/>
    </row>
    <row r="42" spans="1:6" ht="15.75" hidden="1">
      <c r="A42" s="103" t="s">
        <v>209</v>
      </c>
      <c r="B42" s="100" t="s">
        <v>119</v>
      </c>
      <c r="C42" s="101">
        <v>2</v>
      </c>
      <c r="D42" s="64"/>
      <c r="E42" s="64"/>
      <c r="F42" s="65"/>
    </row>
    <row r="43" spans="1:6" ht="15.75" hidden="1">
      <c r="A43" s="103" t="s">
        <v>210</v>
      </c>
      <c r="B43" s="100" t="s">
        <v>119</v>
      </c>
      <c r="C43" s="101">
        <v>2</v>
      </c>
      <c r="D43" s="64"/>
      <c r="E43" s="64"/>
      <c r="F43" s="65"/>
    </row>
    <row r="44" spans="1:6" ht="15.75">
      <c r="A44" s="103" t="s">
        <v>211</v>
      </c>
      <c r="B44" s="100" t="s">
        <v>119</v>
      </c>
      <c r="C44" s="101">
        <v>4</v>
      </c>
      <c r="D44" s="64" t="s">
        <v>298</v>
      </c>
      <c r="E44" s="64"/>
      <c r="F44" s="65"/>
    </row>
    <row r="45" spans="1:6" ht="15.75">
      <c r="A45" s="103" t="s">
        <v>212</v>
      </c>
      <c r="B45" s="100" t="s">
        <v>119</v>
      </c>
      <c r="C45" s="101">
        <v>3</v>
      </c>
      <c r="D45" s="64"/>
      <c r="E45" s="64"/>
      <c r="F45" s="65"/>
    </row>
    <row r="46" spans="1:6" ht="15.75">
      <c r="A46" s="103" t="s">
        <v>213</v>
      </c>
      <c r="B46" s="100" t="s">
        <v>119</v>
      </c>
      <c r="C46" s="101">
        <v>4</v>
      </c>
      <c r="D46" s="64"/>
      <c r="E46" s="64"/>
      <c r="F46" s="65"/>
    </row>
    <row r="47" spans="1:6" ht="15.75">
      <c r="A47" s="103" t="s">
        <v>214</v>
      </c>
      <c r="B47" s="100" t="s">
        <v>119</v>
      </c>
      <c r="C47" s="101">
        <v>2</v>
      </c>
      <c r="D47" s="64"/>
      <c r="E47" s="64"/>
      <c r="F47" s="65"/>
    </row>
    <row r="48" spans="1:6" ht="15.75">
      <c r="A48" s="103" t="s">
        <v>215</v>
      </c>
      <c r="B48" s="100" t="s">
        <v>119</v>
      </c>
      <c r="C48" s="101">
        <v>1</v>
      </c>
      <c r="D48" s="64"/>
      <c r="E48" s="64"/>
      <c r="F48" s="65"/>
    </row>
    <row r="49" spans="1:6" ht="15.75">
      <c r="A49" s="105" t="s">
        <v>291</v>
      </c>
      <c r="B49" s="100" t="s">
        <v>119</v>
      </c>
      <c r="C49" s="101">
        <v>57</v>
      </c>
      <c r="D49" s="64"/>
      <c r="E49" s="64"/>
      <c r="F49" s="65"/>
    </row>
    <row r="50" spans="1:6" ht="15.75">
      <c r="A50" s="99" t="s">
        <v>216</v>
      </c>
      <c r="B50" s="100" t="s">
        <v>119</v>
      </c>
      <c r="C50" s="101">
        <v>52</v>
      </c>
      <c r="D50" s="65"/>
      <c r="E50" s="65"/>
      <c r="F50" s="65"/>
    </row>
    <row r="51" spans="1:6" ht="15.75">
      <c r="A51" s="99" t="s">
        <v>292</v>
      </c>
      <c r="B51" s="100" t="s">
        <v>119</v>
      </c>
      <c r="C51" s="101">
        <v>40</v>
      </c>
      <c r="D51" s="65"/>
      <c r="E51" s="65"/>
      <c r="F51" s="65"/>
    </row>
    <row r="52" spans="1:6" ht="15.75">
      <c r="A52" s="99" t="s">
        <v>164</v>
      </c>
      <c r="B52" s="100" t="s">
        <v>119</v>
      </c>
      <c r="C52" s="101">
        <v>4</v>
      </c>
      <c r="D52" s="65"/>
      <c r="E52" s="65"/>
      <c r="F52" s="65"/>
    </row>
    <row r="53" spans="1:6" ht="15.75">
      <c r="A53" s="99" t="s">
        <v>217</v>
      </c>
      <c r="B53" s="100" t="s">
        <v>119</v>
      </c>
      <c r="C53" s="101">
        <v>15</v>
      </c>
      <c r="D53" s="72"/>
      <c r="E53" s="72"/>
      <c r="F53" s="72"/>
    </row>
    <row r="54" spans="1:6" ht="15.75">
      <c r="A54" s="99" t="s">
        <v>218</v>
      </c>
      <c r="B54" s="100" t="s">
        <v>119</v>
      </c>
      <c r="C54" s="101">
        <v>4</v>
      </c>
      <c r="D54" s="72"/>
      <c r="E54" s="72"/>
      <c r="F54" s="72"/>
    </row>
    <row r="55" spans="1:6" ht="15.75">
      <c r="A55" s="99" t="s">
        <v>219</v>
      </c>
      <c r="B55" s="100" t="s">
        <v>119</v>
      </c>
      <c r="C55" s="107">
        <v>18</v>
      </c>
      <c r="D55" s="72"/>
      <c r="E55" s="72"/>
      <c r="F55" s="72"/>
    </row>
    <row r="56" spans="1:6" ht="15.75">
      <c r="A56" s="99" t="s">
        <v>220</v>
      </c>
      <c r="B56" s="100" t="s">
        <v>336</v>
      </c>
      <c r="C56" s="108">
        <v>120</v>
      </c>
      <c r="D56" s="72"/>
      <c r="E56" s="72"/>
      <c r="F56" s="72"/>
    </row>
    <row r="57" spans="1:6" s="40" customFormat="1" ht="15.75">
      <c r="A57" s="99" t="s">
        <v>221</v>
      </c>
      <c r="B57" s="100" t="s">
        <v>336</v>
      </c>
      <c r="C57" s="108">
        <v>120</v>
      </c>
      <c r="D57" s="72"/>
      <c r="E57" s="72"/>
      <c r="F57" s="72"/>
    </row>
    <row r="58" spans="1:6" ht="15.75">
      <c r="A58" s="99" t="s">
        <v>222</v>
      </c>
      <c r="B58" s="100" t="s">
        <v>336</v>
      </c>
      <c r="C58" s="108">
        <v>120</v>
      </c>
      <c r="D58" s="72"/>
      <c r="E58" s="72"/>
      <c r="F58" s="72"/>
    </row>
    <row r="59" spans="1:6" ht="15.75">
      <c r="A59" s="106" t="s">
        <v>391</v>
      </c>
      <c r="B59" s="100" t="s">
        <v>119</v>
      </c>
      <c r="C59" s="108">
        <v>20</v>
      </c>
      <c r="D59" s="72"/>
      <c r="E59" s="72"/>
      <c r="F59" s="72"/>
    </row>
    <row r="60" spans="1:6" ht="15.75">
      <c r="A60" s="106" t="s">
        <v>224</v>
      </c>
      <c r="B60" s="100" t="s">
        <v>119</v>
      </c>
      <c r="C60" s="108">
        <v>26</v>
      </c>
      <c r="D60" s="72"/>
      <c r="E60" s="72"/>
      <c r="F60" s="72"/>
    </row>
    <row r="61" spans="1:6" ht="15.75">
      <c r="A61" s="106" t="s">
        <v>225</v>
      </c>
      <c r="B61" s="100" t="s">
        <v>119</v>
      </c>
      <c r="C61" s="108">
        <v>50</v>
      </c>
      <c r="D61" s="72"/>
      <c r="E61" s="72"/>
      <c r="F61" s="72"/>
    </row>
    <row r="62" spans="1:6" ht="15.75">
      <c r="A62" s="106" t="s">
        <v>226</v>
      </c>
      <c r="B62" s="100" t="s">
        <v>119</v>
      </c>
      <c r="C62" s="108">
        <v>80</v>
      </c>
      <c r="D62" s="72"/>
      <c r="E62" s="72"/>
      <c r="F62" s="72"/>
    </row>
    <row r="63" spans="1:6" ht="15.75">
      <c r="A63" s="106" t="s">
        <v>227</v>
      </c>
      <c r="B63" s="100" t="s">
        <v>119</v>
      </c>
      <c r="C63" s="108">
        <v>6</v>
      </c>
      <c r="D63" s="72"/>
      <c r="E63" s="72"/>
      <c r="F63" s="72"/>
    </row>
    <row r="64" spans="1:6" ht="15.75">
      <c r="A64" s="106" t="s">
        <v>341</v>
      </c>
      <c r="B64" s="100" t="s">
        <v>119</v>
      </c>
      <c r="C64" s="108">
        <v>8</v>
      </c>
      <c r="D64" s="72"/>
      <c r="E64" s="72"/>
      <c r="F64" s="72"/>
    </row>
    <row r="65" spans="1:8" s="40" customFormat="1" ht="15.75">
      <c r="A65" s="106" t="s">
        <v>229</v>
      </c>
      <c r="B65" s="100" t="s">
        <v>119</v>
      </c>
      <c r="C65" s="108">
        <v>12</v>
      </c>
      <c r="D65" s="72"/>
      <c r="E65" s="72"/>
      <c r="F65" s="72"/>
    </row>
    <row r="66" spans="1:8" s="40" customFormat="1" ht="15.75">
      <c r="A66" s="106" t="s">
        <v>230</v>
      </c>
      <c r="B66" s="100" t="s">
        <v>119</v>
      </c>
      <c r="C66" s="108">
        <v>10</v>
      </c>
      <c r="D66" s="72"/>
      <c r="E66" s="72"/>
      <c r="F66" s="72"/>
    </row>
    <row r="67" spans="1:8" s="40" customFormat="1" ht="15.75">
      <c r="A67" s="106" t="s">
        <v>231</v>
      </c>
      <c r="B67" s="100" t="s">
        <v>119</v>
      </c>
      <c r="C67" s="108">
        <v>50</v>
      </c>
      <c r="D67" s="72"/>
      <c r="E67" s="72"/>
      <c r="F67" s="72"/>
    </row>
    <row r="68" spans="1:8" s="40" customFormat="1" ht="15.75">
      <c r="A68" s="105" t="s">
        <v>232</v>
      </c>
      <c r="B68" s="100" t="s">
        <v>119</v>
      </c>
      <c r="C68" s="108">
        <v>12</v>
      </c>
      <c r="D68" s="72"/>
      <c r="E68" s="72"/>
      <c r="F68" s="72"/>
    </row>
    <row r="69" spans="1:8" s="40" customFormat="1" ht="15.75">
      <c r="A69" s="105" t="s">
        <v>342</v>
      </c>
      <c r="B69" s="100" t="s">
        <v>121</v>
      </c>
      <c r="C69" s="108">
        <v>24</v>
      </c>
      <c r="D69" s="72"/>
      <c r="E69" s="72"/>
      <c r="F69" s="72"/>
    </row>
    <row r="70" spans="1:8" s="40" customFormat="1" ht="15.75">
      <c r="A70" s="105" t="s">
        <v>234</v>
      </c>
      <c r="B70" s="100" t="s">
        <v>119</v>
      </c>
      <c r="C70" s="108">
        <v>280</v>
      </c>
      <c r="D70" s="72"/>
      <c r="E70" s="72"/>
      <c r="F70" s="72"/>
    </row>
    <row r="71" spans="1:8" s="40" customFormat="1" ht="15.75">
      <c r="A71" s="103" t="s">
        <v>235</v>
      </c>
      <c r="B71" s="100" t="s">
        <v>119</v>
      </c>
      <c r="C71" s="108">
        <v>20</v>
      </c>
      <c r="D71" s="72"/>
      <c r="E71" s="72"/>
      <c r="F71" s="72"/>
    </row>
    <row r="72" spans="1:8" s="40" customFormat="1" ht="15.75">
      <c r="A72" s="103" t="s">
        <v>236</v>
      </c>
      <c r="B72" s="100" t="s">
        <v>119</v>
      </c>
      <c r="C72" s="108">
        <v>20</v>
      </c>
      <c r="D72" s="72"/>
      <c r="E72" s="72"/>
      <c r="F72" s="72"/>
    </row>
    <row r="73" spans="1:8" s="40" customFormat="1" ht="15.75">
      <c r="A73" s="103" t="s">
        <v>293</v>
      </c>
      <c r="B73" s="100" t="s">
        <v>119</v>
      </c>
      <c r="C73" s="108">
        <v>20</v>
      </c>
      <c r="D73" s="72"/>
      <c r="E73" s="72"/>
      <c r="F73" s="72"/>
    </row>
    <row r="74" spans="1:8" s="40" customFormat="1" ht="15.75">
      <c r="A74" s="103" t="s">
        <v>237</v>
      </c>
      <c r="B74" s="100" t="s">
        <v>119</v>
      </c>
      <c r="C74" s="108">
        <v>20</v>
      </c>
      <c r="D74" s="72"/>
      <c r="E74" s="72"/>
      <c r="F74" s="72"/>
    </row>
    <row r="75" spans="1:8" s="40" customFormat="1" ht="15.75">
      <c r="A75" s="105" t="s">
        <v>238</v>
      </c>
      <c r="B75" s="100" t="s">
        <v>119</v>
      </c>
      <c r="C75" s="108">
        <v>60</v>
      </c>
      <c r="D75" s="72"/>
      <c r="E75" s="72"/>
      <c r="F75" s="72"/>
    </row>
    <row r="76" spans="1:8" s="40" customFormat="1" ht="15.75">
      <c r="A76" s="106" t="s">
        <v>239</v>
      </c>
      <c r="B76" s="100" t="s">
        <v>119</v>
      </c>
      <c r="C76" s="108">
        <v>16</v>
      </c>
      <c r="D76" s="72"/>
      <c r="E76" s="72"/>
      <c r="F76" s="72"/>
    </row>
    <row r="77" spans="1:8" ht="15.75">
      <c r="A77" s="105" t="s">
        <v>240</v>
      </c>
      <c r="B77" s="72" t="s">
        <v>335</v>
      </c>
      <c r="C77" s="108">
        <v>14</v>
      </c>
      <c r="D77" s="72"/>
      <c r="E77" s="72"/>
      <c r="F77" s="72"/>
    </row>
    <row r="78" spans="1:8" s="40" customFormat="1" ht="15.75">
      <c r="A78" s="105" t="s">
        <v>241</v>
      </c>
      <c r="B78" s="72" t="s">
        <v>335</v>
      </c>
      <c r="C78" s="108">
        <v>80</v>
      </c>
      <c r="D78" s="72"/>
      <c r="E78" s="72"/>
      <c r="F78" s="72"/>
    </row>
    <row r="79" spans="1:8" s="40" customFormat="1" ht="15.75">
      <c r="A79" s="105" t="s">
        <v>242</v>
      </c>
      <c r="B79" s="72" t="s">
        <v>335</v>
      </c>
      <c r="C79" s="108">
        <v>30</v>
      </c>
      <c r="D79" s="72"/>
      <c r="E79" s="72"/>
      <c r="F79" s="72"/>
    </row>
    <row r="80" spans="1:8" ht="15.75">
      <c r="A80" s="105" t="s">
        <v>243</v>
      </c>
      <c r="B80" s="72" t="s">
        <v>335</v>
      </c>
      <c r="C80" s="108">
        <v>30</v>
      </c>
      <c r="D80" s="72"/>
      <c r="E80" s="72"/>
      <c r="F80" s="72"/>
      <c r="H80">
        <f ca="1">+H80:H84</f>
        <v>0</v>
      </c>
    </row>
    <row r="81" spans="1:6" s="40" customFormat="1" ht="15.75">
      <c r="A81" s="105" t="s">
        <v>244</v>
      </c>
      <c r="B81" s="72" t="s">
        <v>335</v>
      </c>
      <c r="C81" s="108">
        <v>30</v>
      </c>
      <c r="D81" s="72"/>
      <c r="E81" s="72"/>
      <c r="F81" s="72"/>
    </row>
    <row r="82" spans="1:6" s="40" customFormat="1" ht="15.75">
      <c r="A82" s="105" t="s">
        <v>245</v>
      </c>
      <c r="B82" s="72" t="s">
        <v>120</v>
      </c>
      <c r="C82" s="108">
        <v>29</v>
      </c>
      <c r="D82" s="72"/>
      <c r="E82" s="72"/>
      <c r="F82" s="72"/>
    </row>
    <row r="83" spans="1:6" ht="15.75">
      <c r="A83" s="99" t="s">
        <v>246</v>
      </c>
      <c r="B83" s="72" t="s">
        <v>120</v>
      </c>
      <c r="C83" s="108">
        <v>29</v>
      </c>
      <c r="D83" s="72"/>
      <c r="E83" s="72"/>
      <c r="F83" s="72"/>
    </row>
    <row r="84" spans="1:6" ht="15.75">
      <c r="A84" s="105" t="s">
        <v>247</v>
      </c>
      <c r="B84" s="72" t="s">
        <v>335</v>
      </c>
      <c r="C84" s="108">
        <v>9</v>
      </c>
      <c r="D84" s="72"/>
      <c r="E84" s="72"/>
      <c r="F84" s="72"/>
    </row>
    <row r="85" spans="1:6" ht="15.75">
      <c r="A85" s="105" t="s">
        <v>248</v>
      </c>
      <c r="B85" s="65" t="s">
        <v>335</v>
      </c>
      <c r="C85" s="109">
        <v>30</v>
      </c>
      <c r="D85" s="65"/>
      <c r="E85" s="65"/>
      <c r="F85" s="65"/>
    </row>
    <row r="86" spans="1:6" ht="15.75">
      <c r="A86" s="105" t="s">
        <v>249</v>
      </c>
      <c r="B86" s="65" t="s">
        <v>120</v>
      </c>
      <c r="C86" s="109">
        <v>14</v>
      </c>
      <c r="D86" s="65"/>
      <c r="E86" s="65"/>
      <c r="F86" s="65"/>
    </row>
    <row r="87" spans="1:6" ht="15.75">
      <c r="A87" s="105" t="s">
        <v>315</v>
      </c>
      <c r="B87" s="65" t="s">
        <v>119</v>
      </c>
      <c r="C87" s="109">
        <v>2104</v>
      </c>
      <c r="D87" s="65"/>
      <c r="E87" s="65"/>
      <c r="F87" s="65"/>
    </row>
    <row r="88" spans="1:6" ht="15.75">
      <c r="A88" s="105" t="s">
        <v>316</v>
      </c>
      <c r="B88" s="65" t="s">
        <v>119</v>
      </c>
      <c r="C88" s="109">
        <v>1054</v>
      </c>
      <c r="D88" s="65"/>
      <c r="E88" s="65"/>
      <c r="F88" s="65"/>
    </row>
    <row r="89" spans="1:6" ht="15.75">
      <c r="A89" s="105" t="s">
        <v>252</v>
      </c>
      <c r="B89" s="65" t="s">
        <v>119</v>
      </c>
      <c r="C89" s="109">
        <v>5</v>
      </c>
      <c r="D89" s="65"/>
      <c r="E89" s="65"/>
      <c r="F89" s="65"/>
    </row>
    <row r="90" spans="1:6" ht="15.75">
      <c r="A90" s="110" t="s">
        <v>253</v>
      </c>
      <c r="B90" s="65" t="s">
        <v>119</v>
      </c>
      <c r="C90" s="109">
        <v>24</v>
      </c>
      <c r="D90" s="65"/>
      <c r="E90" s="65"/>
      <c r="F90" s="65"/>
    </row>
    <row r="91" spans="1:6" ht="15.75">
      <c r="A91" s="110" t="s">
        <v>254</v>
      </c>
      <c r="B91" s="65" t="s">
        <v>119</v>
      </c>
      <c r="C91" s="109">
        <v>10</v>
      </c>
      <c r="D91" s="65"/>
      <c r="E91" s="65"/>
      <c r="F91" s="65"/>
    </row>
    <row r="92" spans="1:6" ht="15.75">
      <c r="A92" s="110" t="s">
        <v>317</v>
      </c>
      <c r="B92" s="65" t="s">
        <v>119</v>
      </c>
      <c r="C92" s="109">
        <v>25</v>
      </c>
      <c r="D92" s="65"/>
      <c r="E92" s="65"/>
      <c r="F92" s="65"/>
    </row>
    <row r="93" spans="1:6" ht="15.75">
      <c r="A93" s="110" t="s">
        <v>318</v>
      </c>
      <c r="B93" s="65" t="s">
        <v>119</v>
      </c>
      <c r="C93" s="109">
        <v>15</v>
      </c>
      <c r="D93" s="65"/>
      <c r="E93" s="65"/>
      <c r="F93" s="65"/>
    </row>
    <row r="94" spans="1:6" ht="15.75">
      <c r="A94" s="110" t="s">
        <v>319</v>
      </c>
      <c r="B94" s="65" t="s">
        <v>119</v>
      </c>
      <c r="C94" s="109">
        <v>15</v>
      </c>
      <c r="D94" s="65"/>
      <c r="E94" s="65"/>
      <c r="F94" s="65"/>
    </row>
    <row r="95" spans="1:6" ht="15.75">
      <c r="A95" s="110" t="s">
        <v>320</v>
      </c>
      <c r="B95" s="65" t="s">
        <v>119</v>
      </c>
      <c r="C95" s="109">
        <v>15</v>
      </c>
      <c r="D95" s="65"/>
      <c r="E95" s="65"/>
      <c r="F95" s="65"/>
    </row>
    <row r="96" spans="1:6" ht="15.75">
      <c r="A96" s="105" t="s">
        <v>255</v>
      </c>
      <c r="B96" s="65" t="s">
        <v>119</v>
      </c>
      <c r="C96" s="109">
        <v>4</v>
      </c>
      <c r="D96" s="65"/>
      <c r="E96" s="65"/>
      <c r="F96" s="65"/>
    </row>
    <row r="97" spans="1:6" ht="15.75">
      <c r="A97" s="102" t="s">
        <v>256</v>
      </c>
      <c r="B97" s="65" t="s">
        <v>336</v>
      </c>
      <c r="C97" s="109">
        <v>12</v>
      </c>
      <c r="D97" s="65"/>
      <c r="E97" s="65"/>
      <c r="F97" s="65"/>
    </row>
    <row r="98" spans="1:6" ht="15.75">
      <c r="A98" s="102" t="s">
        <v>286</v>
      </c>
      <c r="B98" s="65" t="s">
        <v>336</v>
      </c>
      <c r="C98" s="109">
        <v>12</v>
      </c>
      <c r="D98" s="65"/>
      <c r="E98" s="65"/>
      <c r="F98" s="65"/>
    </row>
    <row r="99" spans="1:6" ht="15.75">
      <c r="A99" s="102" t="s">
        <v>285</v>
      </c>
      <c r="B99" s="65" t="s">
        <v>336</v>
      </c>
      <c r="C99" s="109">
        <v>12</v>
      </c>
      <c r="D99" s="65"/>
      <c r="E99" s="65"/>
      <c r="F99" s="65"/>
    </row>
    <row r="100" spans="1:6" ht="15.75">
      <c r="A100" s="102" t="s">
        <v>257</v>
      </c>
      <c r="B100" s="65" t="s">
        <v>336</v>
      </c>
      <c r="C100" s="109">
        <v>4</v>
      </c>
      <c r="D100" s="65"/>
      <c r="E100" s="65"/>
      <c r="F100" s="65"/>
    </row>
    <row r="101" spans="1:6" ht="15.75">
      <c r="A101" s="102" t="s">
        <v>284</v>
      </c>
      <c r="B101" s="65" t="s">
        <v>336</v>
      </c>
      <c r="C101" s="109">
        <v>12</v>
      </c>
      <c r="D101" s="65"/>
      <c r="E101" s="65"/>
      <c r="F101" s="65"/>
    </row>
    <row r="102" spans="1:6" ht="15.75">
      <c r="A102" s="102" t="s">
        <v>258</v>
      </c>
      <c r="B102" s="65" t="s">
        <v>336</v>
      </c>
      <c r="C102" s="109">
        <v>12</v>
      </c>
      <c r="D102" s="65"/>
      <c r="E102" s="65"/>
      <c r="F102" s="65"/>
    </row>
    <row r="103" spans="1:6" ht="15.75">
      <c r="A103" s="102" t="s">
        <v>259</v>
      </c>
      <c r="B103" s="65" t="s">
        <v>336</v>
      </c>
      <c r="C103" s="109">
        <v>4</v>
      </c>
      <c r="D103" s="65"/>
      <c r="E103" s="65"/>
      <c r="F103" s="65"/>
    </row>
    <row r="104" spans="1:6" ht="15.75">
      <c r="A104" s="102" t="s">
        <v>260</v>
      </c>
      <c r="B104" s="65" t="s">
        <v>336</v>
      </c>
      <c r="C104" s="109">
        <v>2</v>
      </c>
      <c r="D104" s="65"/>
      <c r="E104" s="65"/>
      <c r="F104" s="65"/>
    </row>
    <row r="105" spans="1:6" ht="15.75">
      <c r="A105" s="102" t="s">
        <v>278</v>
      </c>
      <c r="B105" s="65"/>
      <c r="C105" s="109">
        <v>6</v>
      </c>
      <c r="D105" s="65"/>
      <c r="E105" s="65"/>
      <c r="F105" s="65"/>
    </row>
    <row r="106" spans="1:6" ht="15.75">
      <c r="A106" s="102" t="s">
        <v>261</v>
      </c>
      <c r="B106" s="65" t="s">
        <v>119</v>
      </c>
      <c r="C106" s="109">
        <v>6</v>
      </c>
      <c r="D106" s="65"/>
      <c r="E106" s="65"/>
      <c r="F106" s="65"/>
    </row>
    <row r="107" spans="1:6" ht="15.75">
      <c r="A107" s="102" t="s">
        <v>262</v>
      </c>
      <c r="B107" s="65" t="s">
        <v>119</v>
      </c>
      <c r="C107" s="109">
        <v>6</v>
      </c>
      <c r="D107" s="65"/>
      <c r="E107" s="65"/>
      <c r="F107" s="65"/>
    </row>
    <row r="108" spans="1:6" ht="15.75">
      <c r="A108" s="111" t="s">
        <v>263</v>
      </c>
      <c r="B108" s="65"/>
      <c r="C108" s="109">
        <v>12</v>
      </c>
      <c r="D108" s="65"/>
      <c r="E108" s="65"/>
      <c r="F108" s="65"/>
    </row>
    <row r="109" spans="1:6" ht="15.75">
      <c r="A109" s="111" t="s">
        <v>264</v>
      </c>
      <c r="B109" s="65"/>
      <c r="C109" s="109">
        <v>6</v>
      </c>
      <c r="D109" s="65"/>
      <c r="E109" s="65"/>
      <c r="F109" s="65"/>
    </row>
    <row r="110" spans="1:6" ht="15.75">
      <c r="A110" s="111" t="s">
        <v>265</v>
      </c>
      <c r="B110" s="65" t="s">
        <v>336</v>
      </c>
      <c r="C110" s="109">
        <v>4</v>
      </c>
      <c r="D110" s="65"/>
      <c r="E110" s="65"/>
      <c r="F110" s="65"/>
    </row>
    <row r="111" spans="1:6" ht="15.75">
      <c r="A111" s="111" t="s">
        <v>266</v>
      </c>
      <c r="B111" s="65" t="s">
        <v>336</v>
      </c>
      <c r="C111" s="109">
        <v>4</v>
      </c>
      <c r="D111" s="65"/>
      <c r="E111" s="65"/>
      <c r="F111" s="65"/>
    </row>
    <row r="112" spans="1:6" ht="15.75">
      <c r="A112" s="111" t="s">
        <v>267</v>
      </c>
      <c r="B112" s="65" t="s">
        <v>336</v>
      </c>
      <c r="C112" s="109">
        <v>4</v>
      </c>
      <c r="D112" s="65"/>
      <c r="E112" s="65"/>
      <c r="F112" s="65"/>
    </row>
    <row r="113" spans="1:6" ht="15.75">
      <c r="A113" s="111" t="s">
        <v>268</v>
      </c>
      <c r="B113" s="65" t="s">
        <v>336</v>
      </c>
      <c r="C113" s="109">
        <v>4</v>
      </c>
      <c r="D113" s="65"/>
      <c r="E113" s="65"/>
      <c r="F113" s="65"/>
    </row>
    <row r="114" spans="1:6" ht="15.75">
      <c r="A114" s="111" t="s">
        <v>279</v>
      </c>
      <c r="B114" s="65" t="s">
        <v>336</v>
      </c>
      <c r="C114" s="109">
        <v>4</v>
      </c>
      <c r="D114" s="65"/>
      <c r="E114" s="65"/>
      <c r="F114" s="65"/>
    </row>
    <row r="115" spans="1:6" ht="15.75">
      <c r="A115" s="111" t="s">
        <v>269</v>
      </c>
      <c r="B115" s="65" t="s">
        <v>336</v>
      </c>
      <c r="C115" s="109">
        <v>4</v>
      </c>
      <c r="D115" s="65"/>
      <c r="E115" s="65"/>
      <c r="F115" s="65"/>
    </row>
    <row r="116" spans="1:6" ht="15.75">
      <c r="A116" s="111" t="s">
        <v>270</v>
      </c>
      <c r="B116" s="65" t="s">
        <v>119</v>
      </c>
      <c r="C116" s="109">
        <v>10</v>
      </c>
      <c r="D116" s="65"/>
      <c r="E116" s="65"/>
      <c r="F116" s="65"/>
    </row>
    <row r="117" spans="1:6" ht="15.75">
      <c r="A117" s="111" t="s">
        <v>280</v>
      </c>
      <c r="B117" s="65" t="s">
        <v>119</v>
      </c>
      <c r="C117" s="109">
        <v>4</v>
      </c>
      <c r="D117" s="65"/>
      <c r="E117" s="65"/>
      <c r="F117" s="65"/>
    </row>
    <row r="118" spans="1:6" ht="15.75">
      <c r="A118" s="111" t="s">
        <v>271</v>
      </c>
      <c r="B118" s="65" t="s">
        <v>119</v>
      </c>
      <c r="C118" s="109">
        <v>10</v>
      </c>
      <c r="D118" s="65"/>
      <c r="E118" s="65"/>
      <c r="F118" s="65"/>
    </row>
    <row r="119" spans="1:6" ht="15.75">
      <c r="A119" s="112" t="s">
        <v>272</v>
      </c>
      <c r="B119" s="65" t="s">
        <v>119</v>
      </c>
      <c r="C119" s="109">
        <v>10</v>
      </c>
      <c r="D119" s="65"/>
      <c r="E119" s="65"/>
      <c r="F119" s="65"/>
    </row>
    <row r="120" spans="1:6" ht="15.75">
      <c r="A120" s="112" t="s">
        <v>273</v>
      </c>
      <c r="B120" s="65" t="s">
        <v>119</v>
      </c>
      <c r="C120" s="109">
        <v>2</v>
      </c>
      <c r="D120" s="65"/>
      <c r="E120" s="65"/>
      <c r="F120" s="65"/>
    </row>
    <row r="121" spans="1:6" ht="15.75">
      <c r="A121" s="112" t="s">
        <v>274</v>
      </c>
      <c r="B121" s="65" t="s">
        <v>119</v>
      </c>
      <c r="C121" s="109">
        <v>2</v>
      </c>
      <c r="D121" s="65"/>
      <c r="E121" s="65"/>
      <c r="F121" s="65"/>
    </row>
    <row r="122" spans="1:6" ht="15.75">
      <c r="A122" s="112" t="s">
        <v>283</v>
      </c>
      <c r="B122" s="65" t="s">
        <v>119</v>
      </c>
      <c r="C122" s="109">
        <v>4</v>
      </c>
      <c r="D122" s="65"/>
      <c r="E122" s="65"/>
      <c r="F122" s="65"/>
    </row>
    <row r="123" spans="1:6" ht="15.75">
      <c r="A123" s="112" t="s">
        <v>282</v>
      </c>
      <c r="B123" s="65" t="s">
        <v>119</v>
      </c>
      <c r="C123" s="109">
        <v>4</v>
      </c>
      <c r="D123" s="65"/>
      <c r="E123" s="65"/>
      <c r="F123" s="65"/>
    </row>
    <row r="124" spans="1:6" ht="15.75">
      <c r="A124" s="112" t="s">
        <v>281</v>
      </c>
      <c r="B124" s="65" t="s">
        <v>119</v>
      </c>
      <c r="C124" s="109">
        <v>4</v>
      </c>
      <c r="D124" s="65"/>
      <c r="E124" s="65"/>
      <c r="F124" s="65"/>
    </row>
    <row r="125" spans="1:6" ht="15.75">
      <c r="A125" s="112" t="s">
        <v>275</v>
      </c>
      <c r="B125" s="65" t="s">
        <v>119</v>
      </c>
      <c r="C125" s="109">
        <v>2</v>
      </c>
      <c r="D125" s="65"/>
      <c r="E125" s="65"/>
      <c r="F125" s="65"/>
    </row>
    <row r="126" spans="1:6" ht="15.75">
      <c r="A126" s="112" t="s">
        <v>276</v>
      </c>
      <c r="B126" s="65" t="s">
        <v>119</v>
      </c>
      <c r="C126" s="109">
        <v>2</v>
      </c>
      <c r="D126" s="65"/>
      <c r="E126" s="65"/>
      <c r="F126" s="65"/>
    </row>
    <row r="127" spans="1:6" ht="15.75">
      <c r="A127" s="112" t="s">
        <v>277</v>
      </c>
      <c r="B127" s="65" t="s">
        <v>119</v>
      </c>
      <c r="C127" s="109">
        <v>4</v>
      </c>
      <c r="D127" s="65"/>
      <c r="E127" s="65"/>
      <c r="F127" s="65"/>
    </row>
    <row r="128" spans="1:6" ht="15.75">
      <c r="A128" s="112" t="s">
        <v>311</v>
      </c>
      <c r="B128" s="65" t="s">
        <v>119</v>
      </c>
      <c r="C128" s="109">
        <v>2</v>
      </c>
      <c r="D128" s="65"/>
      <c r="E128" s="65"/>
      <c r="F128" s="65"/>
    </row>
    <row r="129" spans="1:6" ht="15.75">
      <c r="A129" s="112" t="s">
        <v>310</v>
      </c>
      <c r="B129" s="65" t="s">
        <v>119</v>
      </c>
      <c r="C129" s="109">
        <v>2</v>
      </c>
      <c r="D129" s="65"/>
      <c r="E129" s="65"/>
      <c r="F129" s="65"/>
    </row>
    <row r="130" spans="1:6" ht="15.75">
      <c r="A130" s="112" t="s">
        <v>309</v>
      </c>
      <c r="B130" s="65" t="s">
        <v>119</v>
      </c>
      <c r="C130" s="109">
        <v>2</v>
      </c>
      <c r="D130" s="65"/>
      <c r="E130" s="65"/>
      <c r="F130" s="65"/>
    </row>
    <row r="131" spans="1:6" ht="15.75">
      <c r="A131" s="112" t="s">
        <v>300</v>
      </c>
      <c r="B131" s="65" t="s">
        <v>119</v>
      </c>
      <c r="C131" s="109">
        <v>1</v>
      </c>
      <c r="D131" s="65"/>
      <c r="E131" s="65"/>
      <c r="F131" s="65"/>
    </row>
    <row r="132" spans="1:6" ht="15.75">
      <c r="A132" s="112" t="s">
        <v>301</v>
      </c>
      <c r="B132" s="65" t="s">
        <v>119</v>
      </c>
      <c r="C132" s="109">
        <v>4</v>
      </c>
      <c r="D132" s="65"/>
      <c r="E132" s="65"/>
      <c r="F132" s="65"/>
    </row>
    <row r="133" spans="1:6" ht="15.75">
      <c r="A133" s="112" t="s">
        <v>302</v>
      </c>
      <c r="B133" s="65" t="s">
        <v>119</v>
      </c>
      <c r="C133" s="109">
        <v>4</v>
      </c>
      <c r="D133" s="65"/>
      <c r="E133" s="65"/>
      <c r="F133" s="65"/>
    </row>
    <row r="134" spans="1:6" ht="15.75">
      <c r="A134" s="112" t="s">
        <v>303</v>
      </c>
      <c r="B134" s="65" t="s">
        <v>336</v>
      </c>
      <c r="C134" s="109">
        <v>12</v>
      </c>
      <c r="D134" s="65"/>
      <c r="E134" s="65"/>
      <c r="F134" s="65"/>
    </row>
    <row r="135" spans="1:6" ht="15.75">
      <c r="A135" s="112" t="s">
        <v>304</v>
      </c>
      <c r="B135" s="65" t="s">
        <v>336</v>
      </c>
      <c r="C135" s="109">
        <v>8</v>
      </c>
      <c r="D135" s="65"/>
      <c r="E135" s="65"/>
      <c r="F135" s="65"/>
    </row>
    <row r="136" spans="1:6" ht="15.75">
      <c r="A136" s="112" t="s">
        <v>305</v>
      </c>
      <c r="B136" s="65" t="s">
        <v>336</v>
      </c>
      <c r="C136" s="109">
        <v>10</v>
      </c>
      <c r="D136" s="65"/>
      <c r="E136" s="65"/>
      <c r="F136" s="65"/>
    </row>
    <row r="137" spans="1:6" ht="15.75">
      <c r="A137" s="112" t="s">
        <v>306</v>
      </c>
      <c r="B137" s="65" t="s">
        <v>336</v>
      </c>
      <c r="C137" s="109">
        <v>10</v>
      </c>
      <c r="D137" s="65"/>
      <c r="E137" s="65"/>
      <c r="F137" s="65"/>
    </row>
    <row r="138" spans="1:6" ht="15.75">
      <c r="A138" s="112" t="s">
        <v>307</v>
      </c>
      <c r="B138" s="65" t="s">
        <v>336</v>
      </c>
      <c r="C138" s="109">
        <v>10</v>
      </c>
      <c r="D138" s="65"/>
      <c r="E138" s="65"/>
      <c r="F138" s="65"/>
    </row>
    <row r="139" spans="1:6" ht="15.75">
      <c r="A139" s="112" t="s">
        <v>308</v>
      </c>
      <c r="B139" s="65" t="s">
        <v>121</v>
      </c>
      <c r="C139" s="109">
        <v>2</v>
      </c>
      <c r="D139" s="65"/>
      <c r="E139" s="65"/>
      <c r="F139" s="65"/>
    </row>
    <row r="140" spans="1:6" ht="15.75">
      <c r="A140" s="65" t="s">
        <v>321</v>
      </c>
      <c r="B140" s="65" t="s">
        <v>121</v>
      </c>
      <c r="C140" s="109">
        <v>10</v>
      </c>
      <c r="D140" s="65"/>
      <c r="E140" s="65"/>
      <c r="F140" s="65"/>
    </row>
    <row r="141" spans="1:6" ht="15.75">
      <c r="A141" s="65" t="s">
        <v>322</v>
      </c>
      <c r="B141" s="65" t="s">
        <v>121</v>
      </c>
      <c r="C141" s="109">
        <v>10</v>
      </c>
      <c r="D141" s="65"/>
      <c r="E141" s="65"/>
      <c r="F141" s="65"/>
    </row>
    <row r="142" spans="1:6" ht="15.75">
      <c r="A142" s="65" t="s">
        <v>323</v>
      </c>
      <c r="B142" s="65" t="s">
        <v>121</v>
      </c>
      <c r="C142" s="109">
        <v>10</v>
      </c>
      <c r="D142" s="65"/>
      <c r="E142" s="65"/>
      <c r="F142" s="65"/>
    </row>
    <row r="143" spans="1:6" ht="15.75">
      <c r="A143" s="65" t="s">
        <v>324</v>
      </c>
      <c r="B143" s="65" t="s">
        <v>338</v>
      </c>
      <c r="C143" s="109">
        <v>10</v>
      </c>
      <c r="D143" s="65"/>
      <c r="E143" s="65"/>
      <c r="F143" s="65"/>
    </row>
    <row r="144" spans="1:6" ht="15.75">
      <c r="A144" s="65" t="s">
        <v>325</v>
      </c>
      <c r="B144" s="65" t="s">
        <v>121</v>
      </c>
      <c r="C144" s="109">
        <v>10</v>
      </c>
      <c r="D144" s="65"/>
      <c r="E144" s="65"/>
      <c r="F144" s="65"/>
    </row>
    <row r="145" spans="1:6" ht="15.75">
      <c r="A145" s="65" t="s">
        <v>326</v>
      </c>
      <c r="B145" s="65" t="s">
        <v>121</v>
      </c>
      <c r="C145" s="109">
        <v>10</v>
      </c>
      <c r="D145" s="65"/>
      <c r="E145" s="65"/>
      <c r="F145" s="65"/>
    </row>
    <row r="146" spans="1:6" ht="15.75">
      <c r="A146" s="65" t="s">
        <v>327</v>
      </c>
      <c r="B146" s="65" t="s">
        <v>121</v>
      </c>
      <c r="C146" s="109">
        <v>5</v>
      </c>
      <c r="D146" s="65"/>
      <c r="E146" s="65"/>
      <c r="F146" s="65"/>
    </row>
    <row r="147" spans="1:6" ht="15.75">
      <c r="A147" s="65" t="s">
        <v>328</v>
      </c>
      <c r="B147" s="65" t="s">
        <v>121</v>
      </c>
      <c r="C147" s="109">
        <v>5</v>
      </c>
      <c r="D147" s="65"/>
      <c r="E147" s="65"/>
      <c r="F147" s="65"/>
    </row>
    <row r="148" spans="1:6" ht="15.75">
      <c r="A148" s="65" t="s">
        <v>329</v>
      </c>
      <c r="B148" s="65" t="s">
        <v>338</v>
      </c>
      <c r="C148" s="109">
        <v>10</v>
      </c>
      <c r="D148" s="65"/>
      <c r="E148" s="65"/>
      <c r="F148" s="65"/>
    </row>
    <row r="149" spans="1:6" ht="15.75">
      <c r="A149" s="65" t="s">
        <v>330</v>
      </c>
      <c r="B149" s="65" t="s">
        <v>119</v>
      </c>
      <c r="C149" s="109">
        <v>3</v>
      </c>
      <c r="D149" s="65"/>
      <c r="E149" s="65"/>
      <c r="F149" s="65"/>
    </row>
    <row r="150" spans="1:6" ht="15.75">
      <c r="A150" s="65" t="s">
        <v>331</v>
      </c>
      <c r="B150" s="65" t="s">
        <v>119</v>
      </c>
      <c r="C150" s="109">
        <v>20</v>
      </c>
      <c r="D150" s="65"/>
      <c r="E150" s="65"/>
      <c r="F150" s="65"/>
    </row>
    <row r="151" spans="1:6" ht="15.75">
      <c r="A151" s="65" t="s">
        <v>332</v>
      </c>
      <c r="B151" s="65" t="s">
        <v>119</v>
      </c>
      <c r="C151" s="109">
        <v>6</v>
      </c>
      <c r="D151" s="65"/>
      <c r="E151" s="65"/>
      <c r="F151" s="65"/>
    </row>
    <row r="152" spans="1:6" ht="15.75">
      <c r="A152" s="65" t="s">
        <v>333</v>
      </c>
      <c r="B152" s="65" t="s">
        <v>119</v>
      </c>
      <c r="C152" s="109">
        <v>0</v>
      </c>
      <c r="D152" s="65"/>
      <c r="E152" s="65"/>
      <c r="F152" s="65"/>
    </row>
    <row r="153" spans="1:6" ht="15.75">
      <c r="A153" s="65" t="s">
        <v>334</v>
      </c>
      <c r="B153" s="65" t="s">
        <v>119</v>
      </c>
      <c r="C153" s="109">
        <v>3</v>
      </c>
      <c r="D153" s="65"/>
      <c r="E153" s="65"/>
      <c r="F153" s="65"/>
    </row>
    <row r="154" spans="1:6" ht="15.75">
      <c r="A154" s="65" t="s">
        <v>161</v>
      </c>
      <c r="B154" s="65" t="s">
        <v>119</v>
      </c>
      <c r="C154" s="109">
        <v>1</v>
      </c>
      <c r="D154" s="65"/>
      <c r="E154" s="65"/>
      <c r="F154" s="65"/>
    </row>
    <row r="155" spans="1:6" ht="15.75">
      <c r="A155" s="65" t="s">
        <v>162</v>
      </c>
      <c r="B155" s="65" t="s">
        <v>119</v>
      </c>
      <c r="C155" s="109">
        <v>4</v>
      </c>
      <c r="D155" s="65"/>
      <c r="E155" s="65"/>
      <c r="F155" s="65"/>
    </row>
    <row r="156" spans="1:6" ht="15.75">
      <c r="A156" s="65" t="s">
        <v>163</v>
      </c>
      <c r="B156" s="65" t="s">
        <v>119</v>
      </c>
      <c r="C156" s="109">
        <v>4</v>
      </c>
      <c r="D156" s="65"/>
      <c r="E156" s="65"/>
      <c r="F156" s="65"/>
    </row>
    <row r="157" spans="1:6" ht="15.75">
      <c r="A157" s="65" t="s">
        <v>164</v>
      </c>
      <c r="B157" s="65" t="s">
        <v>119</v>
      </c>
      <c r="C157" s="109">
        <v>0</v>
      </c>
      <c r="D157" s="65"/>
      <c r="E157" s="65"/>
      <c r="F157" s="65"/>
    </row>
    <row r="158" spans="1:6" ht="15.75">
      <c r="A158" s="65" t="s">
        <v>165</v>
      </c>
      <c r="B158" s="65" t="s">
        <v>119</v>
      </c>
      <c r="C158" s="109">
        <v>2</v>
      </c>
      <c r="D158" s="65"/>
      <c r="E158" s="65"/>
      <c r="F158" s="65"/>
    </row>
    <row r="159" spans="1:6" ht="15.75">
      <c r="A159" s="65" t="s">
        <v>111</v>
      </c>
      <c r="B159" s="65" t="s">
        <v>119</v>
      </c>
      <c r="C159" s="109">
        <v>201</v>
      </c>
      <c r="D159" s="65"/>
      <c r="E159" s="65"/>
      <c r="F159" s="65"/>
    </row>
    <row r="160" spans="1:6" ht="14.25" customHeight="1">
      <c r="A160" s="136" t="s">
        <v>351</v>
      </c>
      <c r="B160" s="137"/>
      <c r="C160" s="137">
        <v>2</v>
      </c>
      <c r="D160" s="74"/>
      <c r="E160" s="74"/>
      <c r="F160" s="74"/>
    </row>
    <row r="161" spans="1:6" ht="15.75">
      <c r="A161" s="136" t="s">
        <v>347</v>
      </c>
      <c r="B161" s="137"/>
      <c r="C161" s="137">
        <v>2</v>
      </c>
      <c r="D161" s="74"/>
      <c r="E161" s="74"/>
      <c r="F161" s="74"/>
    </row>
    <row r="162" spans="1:6" ht="15.75">
      <c r="A162" s="138" t="s">
        <v>348</v>
      </c>
      <c r="B162" s="139" t="s">
        <v>119</v>
      </c>
      <c r="C162" s="139">
        <v>4</v>
      </c>
      <c r="D162" s="74"/>
      <c r="E162" s="74"/>
      <c r="F162" s="74"/>
    </row>
    <row r="163" spans="1:6" ht="15.75">
      <c r="A163" s="136" t="s">
        <v>349</v>
      </c>
      <c r="B163" s="139"/>
      <c r="C163" s="139">
        <v>2</v>
      </c>
      <c r="D163" s="74"/>
      <c r="E163" s="74"/>
      <c r="F163" s="74"/>
    </row>
    <row r="164" spans="1:6" ht="15.75">
      <c r="A164" s="140" t="s">
        <v>350</v>
      </c>
      <c r="B164" s="108"/>
      <c r="C164" s="108">
        <v>2</v>
      </c>
      <c r="D164" s="74"/>
      <c r="E164" s="74"/>
      <c r="F164" s="74"/>
    </row>
    <row r="165" spans="1:6">
      <c r="A165" s="74"/>
      <c r="B165" s="81"/>
      <c r="C165" s="81"/>
      <c r="D165" s="74"/>
      <c r="E165" s="74"/>
      <c r="F165" s="74"/>
    </row>
    <row r="166" spans="1:6">
      <c r="A166" s="74"/>
      <c r="B166" s="81"/>
      <c r="C166" s="81"/>
      <c r="D166" s="74"/>
      <c r="E166" s="74"/>
      <c r="F166" s="74"/>
    </row>
    <row r="167" spans="1:6">
      <c r="A167" s="74"/>
      <c r="B167" s="81"/>
      <c r="C167" s="81"/>
      <c r="D167" s="74"/>
      <c r="E167" s="74"/>
      <c r="F167" s="74"/>
    </row>
    <row r="168" spans="1:6">
      <c r="A168" s="74"/>
      <c r="B168" s="81"/>
      <c r="C168" s="81"/>
      <c r="D168" s="74"/>
      <c r="E168" s="74"/>
      <c r="F168" s="74"/>
    </row>
  </sheetData>
  <mergeCells count="5">
    <mergeCell ref="A1:A2"/>
    <mergeCell ref="B1:B2"/>
    <mergeCell ref="C1:C2"/>
    <mergeCell ref="D1:D2"/>
    <mergeCell ref="E1:E2"/>
  </mergeCells>
  <pageMargins left="0.625" right="0.52083333333333337" top="0.69791666666666663" bottom="0.54166666666666663" header="0.3" footer="0.3"/>
  <pageSetup scale="72" orientation="portrait" r:id="rId1"/>
  <headerFooter>
    <oddHeader>&amp;L&amp;"Palatino Linotype,Negrita"&amp;12&amp;K003300DIGEPRES&amp;C&amp;"Palatino Linotype,Negrita"&amp;12&amp;K0000CCPLAN DE COMPRAS - 2015&amp;R&amp;"Palatino Linotype,Negrita"&amp;14&amp;K7030A0Bienes de Consumo</oddHeader>
    <oddFooter>&amp;C&amp;"-,Negrita"&amp;9&amp;K0000CCDirección Evaluación y Calidad del Gasto Público&amp;R&amp;P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DIRECCION DE EDUCACION 2019</vt:lpstr>
      <vt:lpstr>Hoja3</vt:lpstr>
      <vt:lpstr>modificado</vt:lpstr>
      <vt:lpstr>Hoja1</vt:lpstr>
      <vt:lpstr>Empleados fijos</vt:lpstr>
      <vt:lpstr>Posiciones pendientes </vt:lpstr>
      <vt:lpstr>Viaticos y cumbustible 2018</vt:lpstr>
      <vt:lpstr>F-3 BIENES DE CONSUMO</vt:lpstr>
      <vt:lpstr>'DIRECCION DE EDUCACION 2019'!Área_de_impresión</vt:lpstr>
      <vt:lpstr>'F-3 BIENES DE CONSUMO'!Área_de_impresión</vt:lpstr>
      <vt:lpstr>'DIRECCION DE EDUCACION 2019'!Títulos_a_imprimir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Francisco Frias</cp:lastModifiedBy>
  <cp:lastPrinted>2019-02-11T14:57:48Z</cp:lastPrinted>
  <dcterms:created xsi:type="dcterms:W3CDTF">2015-06-12T16:03:28Z</dcterms:created>
  <dcterms:modified xsi:type="dcterms:W3CDTF">2019-02-11T17:31:10Z</dcterms:modified>
</cp:coreProperties>
</file>